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larryschrenk\FIN470\FIN470-PracProb\"/>
    </mc:Choice>
  </mc:AlternateContent>
  <xr:revisionPtr revIDLastSave="0" documentId="13_ncr:1_{63E4EC56-E85D-4ECD-962D-1C7F547750AE}" xr6:coauthVersionLast="47" xr6:coauthVersionMax="47" xr10:uidLastSave="{00000000-0000-0000-0000-000000000000}"/>
  <bookViews>
    <workbookView xWindow="-120" yWindow="-120" windowWidth="29040" windowHeight="15720" xr2:uid="{861DDC49-4523-4FBB-96BE-96BEC9F05DB0}"/>
  </bookViews>
  <sheets>
    <sheet name="Summary" sheetId="4" r:id="rId1"/>
    <sheet name="MovAvg" sheetId="1" r:id="rId2"/>
    <sheet name="AVERAGEIF" sheetId="5" r:id="rId3"/>
    <sheet name="VLOOKUP" sheetId="6" r:id="rId4"/>
    <sheet name="SUMXMY2" sheetId="7" r:id="rId5"/>
    <sheet name="Solver" sheetId="8" r:id="rId6"/>
  </sheets>
  <definedNames>
    <definedName name="c_rate">#REF!</definedName>
    <definedName name="fv">#REF!</definedName>
    <definedName name="nper">#REF!</definedName>
    <definedName name="pmt">#REF!</definedName>
    <definedName name="rate">#REF!</definedName>
    <definedName name="solver_adj" localSheetId="5" hidden="1">Solver!$C$9</definedName>
    <definedName name="solver_cvg" localSheetId="5" hidden="1">0.0001</definedName>
    <definedName name="solver_drv" localSheetId="5" hidden="1">1</definedName>
    <definedName name="solver_eng" localSheetId="5" hidden="1">1</definedName>
    <definedName name="solver_est" localSheetId="5" hidden="1">1</definedName>
    <definedName name="solver_itr" localSheetId="5" hidden="1">2147483647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2</definedName>
    <definedName name="solver_neg" localSheetId="5" hidden="1">1</definedName>
    <definedName name="solver_nod" localSheetId="5" hidden="1">2147483647</definedName>
    <definedName name="solver_num" localSheetId="5" hidden="1">0</definedName>
    <definedName name="solver_nwt" localSheetId="5" hidden="1">1</definedName>
    <definedName name="solver_opt" localSheetId="5" hidden="1">Solver!$C$13</definedName>
    <definedName name="solver_pre" localSheetId="5" hidden="1">0.000001</definedName>
    <definedName name="solver_rbv" localSheetId="5" hidden="1">1</definedName>
    <definedName name="solver_rlx" localSheetId="5" hidden="1">2</definedName>
    <definedName name="solver_rsd" localSheetId="5" hidden="1">0</definedName>
    <definedName name="solver_scl" localSheetId="5" hidden="1">1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1</definedName>
    <definedName name="solver_val" localSheetId="5" hidden="1">0</definedName>
    <definedName name="solver_ver" localSheetId="5" hidden="1">3</definedName>
  </definedNames>
  <calcPr calcId="191029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C18" i="1"/>
  <c r="C15" i="1"/>
  <c r="C13" i="1"/>
  <c r="C12" i="1"/>
  <c r="D115" i="1"/>
  <c r="D12" i="1"/>
  <c r="D13" i="1"/>
  <c r="D14" i="1"/>
  <c r="D15" i="1"/>
  <c r="D16" i="1"/>
  <c r="C14" i="1"/>
  <c r="C16" i="1"/>
  <c r="C17" i="1"/>
  <c r="C13" i="8"/>
  <c r="I14" i="8"/>
  <c r="I15" i="8"/>
  <c r="I16" i="8"/>
  <c r="I17" i="8"/>
  <c r="I18" i="8"/>
  <c r="I13" i="8"/>
  <c r="F13" i="8"/>
  <c r="G13" i="8" s="1"/>
  <c r="H14" i="8"/>
  <c r="H15" i="8"/>
  <c r="H16" i="8"/>
  <c r="H17" i="8"/>
  <c r="H18" i="8"/>
  <c r="H13" i="8"/>
  <c r="F16" i="6"/>
  <c r="F13" i="6"/>
  <c r="F10" i="6"/>
  <c r="L7" i="7"/>
  <c r="J8" i="7"/>
  <c r="K8" i="7"/>
  <c r="J9" i="7"/>
  <c r="K9" i="7"/>
  <c r="J10" i="7"/>
  <c r="K10" i="7" s="1"/>
  <c r="J11" i="7"/>
  <c r="K11" i="7"/>
  <c r="J12" i="7"/>
  <c r="K12" i="7"/>
  <c r="J13" i="7"/>
  <c r="K13" i="7"/>
  <c r="J14" i="7"/>
  <c r="K14" i="7" s="1"/>
  <c r="J15" i="7"/>
  <c r="K15" i="7"/>
  <c r="J16" i="7"/>
  <c r="K16" i="7"/>
  <c r="J17" i="7"/>
  <c r="K17" i="7"/>
  <c r="J18" i="7"/>
  <c r="K18" i="7" s="1"/>
  <c r="J19" i="7"/>
  <c r="K19" i="7"/>
  <c r="J20" i="7"/>
  <c r="K20" i="7"/>
  <c r="K7" i="7"/>
  <c r="J7" i="7"/>
  <c r="E7" i="7"/>
  <c r="E14" i="5"/>
  <c r="E11" i="5"/>
  <c r="E8" i="5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33" i="1"/>
  <c r="F14" i="8" l="1"/>
  <c r="F15" i="8" l="1"/>
  <c r="G14" i="8"/>
  <c r="F16" i="8" l="1"/>
  <c r="G15" i="8"/>
  <c r="F17" i="8" l="1"/>
  <c r="G16" i="8"/>
  <c r="F18" i="8" l="1"/>
  <c r="G18" i="8" s="1"/>
  <c r="G17" i="8"/>
</calcChain>
</file>

<file path=xl/sharedStrings.xml><?xml version="1.0" encoding="utf-8"?>
<sst xmlns="http://schemas.openxmlformats.org/spreadsheetml/2006/main" count="140" uniqueCount="81">
  <si>
    <t>FIN 470</t>
  </si>
  <si>
    <t>Practice Problems 4</t>
  </si>
  <si>
    <t>1. Moving Average</t>
  </si>
  <si>
    <t>2. AVERAGEIF</t>
  </si>
  <si>
    <t>4. SUMXMY2</t>
  </si>
  <si>
    <t>3. VLOOKUP</t>
  </si>
  <si>
    <t>Moving Average</t>
  </si>
  <si>
    <t>Return</t>
  </si>
  <si>
    <t>Centered Moving Average</t>
  </si>
  <si>
    <t>3. Find and graph the 5 month moving average.</t>
  </si>
  <si>
    <t>1. Find and graph the 2 month moving average.</t>
  </si>
  <si>
    <t>Problems:</t>
  </si>
  <si>
    <t>Stock Return Example</t>
  </si>
  <si>
    <t>Date</t>
  </si>
  <si>
    <t>Price</t>
  </si>
  <si>
    <t>META</t>
  </si>
  <si>
    <t>Weekly</t>
  </si>
  <si>
    <t>1/26/22-1/26/23</t>
  </si>
  <si>
    <t>30d MA</t>
  </si>
  <si>
    <t>Product</t>
  </si>
  <si>
    <t>AVERAGEIF(range, criteria, [average_range])</t>
  </si>
  <si>
    <t>Onions</t>
  </si>
  <si>
    <t>Pears</t>
  </si>
  <si>
    <t>Apples</t>
  </si>
  <si>
    <t>Bananas</t>
  </si>
  <si>
    <t>Beets</t>
  </si>
  <si>
    <t>Celery</t>
  </si>
  <si>
    <t>Quantity (lb)</t>
  </si>
  <si>
    <t>What is the average sale of pears?</t>
  </si>
  <si>
    <t>=AVERAGEIF(C7:C30, "&gt;200")</t>
  </si>
  <si>
    <t>=AVERAGEIF(B7:B30, "Pears",C7:C30)</t>
  </si>
  <si>
    <t>NOTE: Needs optional input.</t>
  </si>
  <si>
    <t>What is the average sale after 1/20/22?</t>
  </si>
  <si>
    <t>NOTE: Change optional input.</t>
  </si>
  <si>
    <t>What is the average sale greater than 200 lbs?</t>
  </si>
  <si>
    <t>1. What is the average sale less than 500 lbs?</t>
  </si>
  <si>
    <t>2. What is the average sale of pears and apples?</t>
  </si>
  <si>
    <t>3. What is the average sale of products that begin with the letter 'B'?</t>
  </si>
  <si>
    <t>VLOOKUP (lookup_value, table_array, col_index_num, [range_lookup])</t>
  </si>
  <si>
    <t xml:space="preserve">Also, =XLOOKUP(lookup_value, lookup_array, return_array, [if_not_found], [match_mode], [search_mode]) </t>
  </si>
  <si>
    <t>SUMXMY2(array_x, array_y)</t>
  </si>
  <si>
    <t>5. Solver</t>
  </si>
  <si>
    <r>
      <t>What is the Sum of (x - y)</t>
    </r>
    <r>
      <rPr>
        <vertAlign val="superscript"/>
        <sz val="16"/>
        <color theme="1"/>
        <rFont val="Arial"/>
        <family val="2"/>
      </rPr>
      <t>2</t>
    </r>
    <r>
      <rPr>
        <sz val="16"/>
        <color theme="1"/>
        <rFont val="Arial"/>
        <family val="2"/>
      </rPr>
      <t>?</t>
    </r>
  </si>
  <si>
    <t>x</t>
  </si>
  <si>
    <t>y</t>
  </si>
  <si>
    <t>=SUMXMY2(B7:B20,C7:C20)</t>
  </si>
  <si>
    <t>(Sum of Squared Differences)</t>
  </si>
  <si>
    <t>x - y</t>
  </si>
  <si>
    <t>Sum</t>
  </si>
  <si>
    <r>
      <t>(x - y)</t>
    </r>
    <r>
      <rPr>
        <b/>
        <vertAlign val="superscript"/>
        <sz val="16"/>
        <color theme="1"/>
        <rFont val="Arial"/>
        <family val="2"/>
      </rPr>
      <t>2</t>
    </r>
  </si>
  <si>
    <t>VLOOKUP (What to Lookup, Where to Look, Column for Return, [Approximate or Exact match])</t>
  </si>
  <si>
    <t>Peanuts</t>
  </si>
  <si>
    <t>Find the produce that was bought on 1/4/2022.</t>
  </si>
  <si>
    <t>Find the quantity that was bought on 1/4/2022.</t>
  </si>
  <si>
    <t>Change column number</t>
  </si>
  <si>
    <r>
      <rPr>
        <b/>
        <sz val="16"/>
        <color theme="1"/>
        <rFont val="Arial"/>
        <family val="2"/>
      </rPr>
      <t>NOTE</t>
    </r>
    <r>
      <rPr>
        <sz val="16"/>
        <color theme="1"/>
        <rFont val="Arial"/>
        <family val="2"/>
      </rPr>
      <t>: The look up value must be in the first column of the array.</t>
    </r>
  </si>
  <si>
    <t>Order</t>
  </si>
  <si>
    <t>=VLOOKUP(DATE(2022,1,4),A9:C32,3)</t>
  </si>
  <si>
    <r>
      <t>=VLOOKUP(DATE(2022,1,4),A9:C32,</t>
    </r>
    <r>
      <rPr>
        <b/>
        <sz val="16"/>
        <color theme="1"/>
        <rFont val="Arial"/>
        <family val="2"/>
      </rPr>
      <t>4</t>
    </r>
    <r>
      <rPr>
        <sz val="16"/>
        <color theme="1"/>
        <rFont val="Arial"/>
        <family val="2"/>
      </rPr>
      <t>)</t>
    </r>
  </si>
  <si>
    <t>Find the product in this order:</t>
  </si>
  <si>
    <r>
      <t>=VLOOKUP(I15,</t>
    </r>
    <r>
      <rPr>
        <b/>
        <sz val="16"/>
        <color theme="1"/>
        <rFont val="Arial"/>
        <family val="2"/>
      </rPr>
      <t>B9:D32</t>
    </r>
    <r>
      <rPr>
        <sz val="16"/>
        <color theme="1"/>
        <rFont val="Arial"/>
        <family val="2"/>
      </rPr>
      <t>,2)</t>
    </r>
  </si>
  <si>
    <t>Change array (and column number)</t>
  </si>
  <si>
    <t>Solver</t>
  </si>
  <si>
    <t>Min, max or set a cell to a number chaing other cells.</t>
  </si>
  <si>
    <t>Variable</t>
  </si>
  <si>
    <t>Value</t>
  </si>
  <si>
    <t>Units</t>
  </si>
  <si>
    <t>Initial Sales Price</t>
  </si>
  <si>
    <t>Variable Cost</t>
  </si>
  <si>
    <t>Price Decrease/Unit</t>
  </si>
  <si>
    <t>Profit</t>
  </si>
  <si>
    <t>I can sell my first unit for $10, but for every additional sale</t>
  </si>
  <si>
    <t>Revenue</t>
  </si>
  <si>
    <t>Cost</t>
  </si>
  <si>
    <t>4m MA</t>
  </si>
  <si>
    <t>4m CMA</t>
  </si>
  <si>
    <t>=AVERAGE(AVERAGE(B9:B12),AVERAGE(B10:B13))</t>
  </si>
  <si>
    <t>2. Find and graph the 3 month moving average.</t>
  </si>
  <si>
    <t>=AVERAGEIF(A10:A33, "&gt;1/20/22",C10:C33)</t>
  </si>
  <si>
    <t>.</t>
  </si>
  <si>
    <t>I need to drop my uniform price by $1. What sales gives the maximum profit?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</si>
</sst>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6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vertAlign val="superscript"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10" fontId="0" fillId="0" borderId="0" xfId="0" applyNumberFormat="1"/>
    <xf numFmtId="1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2" fontId="0" fillId="0" borderId="0" xfId="0" applyNumberFormat="1" applyAlignment="1">
      <alignment vertical="center"/>
    </xf>
    <xf numFmtId="4" fontId="0" fillId="0" borderId="0" xfId="0" applyNumberFormat="1"/>
    <xf numFmtId="0" fontId="2" fillId="0" borderId="0" xfId="0" applyFont="1" applyAlignment="1">
      <alignment horizontal="center"/>
    </xf>
    <xf numFmtId="6" fontId="0" fillId="0" borderId="0" xfId="0" applyNumberFormat="1"/>
    <xf numFmtId="8" fontId="0" fillId="0" borderId="0" xfId="0" applyNumberFormat="1"/>
    <xf numFmtId="8" fontId="2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Moving Averages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MovAvg!$B$8</c:f>
              <c:strCache>
                <c:ptCount val="1"/>
                <c:pt idx="0">
                  <c:v>Return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MovAvg!$A$9:$A$18</c:f>
              <c:numCache>
                <c:formatCode>m/d/yyyy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MovAvg!$B$9:$B$18</c:f>
              <c:numCache>
                <c:formatCode>0.00%</c:formatCode>
                <c:ptCount val="10"/>
                <c:pt idx="0">
                  <c:v>6.6000000000000003E-2</c:v>
                </c:pt>
                <c:pt idx="1">
                  <c:v>7.4999999999999997E-2</c:v>
                </c:pt>
                <c:pt idx="2">
                  <c:v>6.8000000000000005E-2</c:v>
                </c:pt>
                <c:pt idx="3">
                  <c:v>7.1999999999999995E-2</c:v>
                </c:pt>
                <c:pt idx="4">
                  <c:v>8.1000000000000003E-2</c:v>
                </c:pt>
                <c:pt idx="5">
                  <c:v>6.9000000000000006E-2</c:v>
                </c:pt>
                <c:pt idx="6">
                  <c:v>8.5000000000000006E-2</c:v>
                </c:pt>
                <c:pt idx="7">
                  <c:v>0.09</c:v>
                </c:pt>
                <c:pt idx="8">
                  <c:v>7.4999999999999997E-2</c:v>
                </c:pt>
                <c:pt idx="9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4-4D73-8F67-96A4577BFB19}"/>
            </c:ext>
          </c:extLst>
        </c:ser>
        <c:ser>
          <c:idx val="1"/>
          <c:order val="1"/>
          <c:tx>
            <c:strRef>
              <c:f>MovAvg!$C$8</c:f>
              <c:strCache>
                <c:ptCount val="1"/>
                <c:pt idx="0">
                  <c:v>4m MA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MovAvg!$A$9:$A$18</c:f>
              <c:numCache>
                <c:formatCode>m/d/yyyy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MovAvg!$C$9:$C$18</c:f>
              <c:numCache>
                <c:formatCode>General</c:formatCode>
                <c:ptCount val="10"/>
                <c:pt idx="3" formatCode="0.00%">
                  <c:v>7.0250000000000007E-2</c:v>
                </c:pt>
                <c:pt idx="4" formatCode="0.00%">
                  <c:v>7.400000000000001E-2</c:v>
                </c:pt>
                <c:pt idx="5" formatCode="0.00%">
                  <c:v>7.2500000000000009E-2</c:v>
                </c:pt>
                <c:pt idx="6" formatCode="0.00%">
                  <c:v>7.6749999999999999E-2</c:v>
                </c:pt>
                <c:pt idx="7" formatCode="0.00%">
                  <c:v>8.1250000000000017E-2</c:v>
                </c:pt>
                <c:pt idx="8" formatCode="0.00%">
                  <c:v>7.9750000000000001E-2</c:v>
                </c:pt>
                <c:pt idx="9" formatCode="0.00%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74-4D73-8F67-96A4577BFB19}"/>
            </c:ext>
          </c:extLst>
        </c:ser>
        <c:ser>
          <c:idx val="2"/>
          <c:order val="2"/>
          <c:tx>
            <c:strRef>
              <c:f>MovAvg!$D$8</c:f>
              <c:strCache>
                <c:ptCount val="1"/>
                <c:pt idx="0">
                  <c:v>4m CMA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MovAvg!$A$9:$A$18</c:f>
              <c:numCache>
                <c:formatCode>m/d/yyyy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MovAvg!$D$9:$D$18</c:f>
              <c:numCache>
                <c:formatCode>0.00%</c:formatCode>
                <c:ptCount val="10"/>
                <c:pt idx="2">
                  <c:v>7.2125000000000009E-2</c:v>
                </c:pt>
                <c:pt idx="3">
                  <c:v>7.325000000000001E-2</c:v>
                </c:pt>
                <c:pt idx="4">
                  <c:v>7.4624999999999997E-2</c:v>
                </c:pt>
                <c:pt idx="5">
                  <c:v>7.9000000000000015E-2</c:v>
                </c:pt>
                <c:pt idx="6">
                  <c:v>8.0500000000000016E-2</c:v>
                </c:pt>
                <c:pt idx="7">
                  <c:v>8.4375000000000006E-2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74-4D73-8F67-96A4577BF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3885791"/>
        <c:axId val="1313883711"/>
      </c:lineChart>
      <c:dateAx>
        <c:axId val="131388579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883711"/>
        <c:crosses val="autoZero"/>
        <c:auto val="1"/>
        <c:lblOffset val="100"/>
        <c:baseTimeUnit val="months"/>
      </c:dateAx>
      <c:valAx>
        <c:axId val="1313883711"/>
        <c:scaling>
          <c:orientation val="minMax"/>
          <c:min val="6.5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885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Meta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MovAvg!$C$32</c:f>
              <c:strCache>
                <c:ptCount val="1"/>
                <c:pt idx="0">
                  <c:v>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MovAvg!$B$33:$B$255</c:f>
              <c:numCache>
                <c:formatCode>m/d/yyyy</c:formatCode>
                <c:ptCount val="223"/>
                <c:pt idx="0">
                  <c:v>44952</c:v>
                </c:pt>
                <c:pt idx="1">
                  <c:v>44951</c:v>
                </c:pt>
                <c:pt idx="2">
                  <c:v>44950</c:v>
                </c:pt>
                <c:pt idx="3">
                  <c:v>44949</c:v>
                </c:pt>
                <c:pt idx="4">
                  <c:v>44946</c:v>
                </c:pt>
                <c:pt idx="5">
                  <c:v>44945</c:v>
                </c:pt>
                <c:pt idx="6">
                  <c:v>44944</c:v>
                </c:pt>
                <c:pt idx="7">
                  <c:v>44943</c:v>
                </c:pt>
                <c:pt idx="8">
                  <c:v>44939</c:v>
                </c:pt>
                <c:pt idx="9">
                  <c:v>44938</c:v>
                </c:pt>
                <c:pt idx="10">
                  <c:v>44937</c:v>
                </c:pt>
                <c:pt idx="11">
                  <c:v>44936</c:v>
                </c:pt>
                <c:pt idx="12">
                  <c:v>44935</c:v>
                </c:pt>
                <c:pt idx="13">
                  <c:v>44932</c:v>
                </c:pt>
                <c:pt idx="14">
                  <c:v>44931</c:v>
                </c:pt>
                <c:pt idx="15">
                  <c:v>44930</c:v>
                </c:pt>
                <c:pt idx="16">
                  <c:v>44929</c:v>
                </c:pt>
                <c:pt idx="17">
                  <c:v>44925</c:v>
                </c:pt>
                <c:pt idx="18">
                  <c:v>44924</c:v>
                </c:pt>
                <c:pt idx="19">
                  <c:v>44923</c:v>
                </c:pt>
                <c:pt idx="20">
                  <c:v>44922</c:v>
                </c:pt>
                <c:pt idx="21">
                  <c:v>44918</c:v>
                </c:pt>
                <c:pt idx="22">
                  <c:v>44917</c:v>
                </c:pt>
                <c:pt idx="23">
                  <c:v>44916</c:v>
                </c:pt>
                <c:pt idx="24">
                  <c:v>44915</c:v>
                </c:pt>
                <c:pt idx="25">
                  <c:v>44914</c:v>
                </c:pt>
                <c:pt idx="26">
                  <c:v>44911</c:v>
                </c:pt>
                <c:pt idx="27">
                  <c:v>44910</c:v>
                </c:pt>
                <c:pt idx="28">
                  <c:v>44909</c:v>
                </c:pt>
                <c:pt idx="29">
                  <c:v>44908</c:v>
                </c:pt>
                <c:pt idx="30">
                  <c:v>44907</c:v>
                </c:pt>
                <c:pt idx="31">
                  <c:v>44904</c:v>
                </c:pt>
                <c:pt idx="32">
                  <c:v>44903</c:v>
                </c:pt>
                <c:pt idx="33">
                  <c:v>44902</c:v>
                </c:pt>
                <c:pt idx="34">
                  <c:v>44901</c:v>
                </c:pt>
                <c:pt idx="35">
                  <c:v>44900</c:v>
                </c:pt>
                <c:pt idx="36">
                  <c:v>44897</c:v>
                </c:pt>
                <c:pt idx="37">
                  <c:v>44896</c:v>
                </c:pt>
                <c:pt idx="38">
                  <c:v>44895</c:v>
                </c:pt>
                <c:pt idx="39">
                  <c:v>44894</c:v>
                </c:pt>
                <c:pt idx="40">
                  <c:v>44893</c:v>
                </c:pt>
                <c:pt idx="41">
                  <c:v>44890</c:v>
                </c:pt>
                <c:pt idx="42">
                  <c:v>44888</c:v>
                </c:pt>
                <c:pt idx="43">
                  <c:v>44887</c:v>
                </c:pt>
                <c:pt idx="44">
                  <c:v>44886</c:v>
                </c:pt>
                <c:pt idx="45">
                  <c:v>44883</c:v>
                </c:pt>
                <c:pt idx="46">
                  <c:v>44882</c:v>
                </c:pt>
                <c:pt idx="47">
                  <c:v>44881</c:v>
                </c:pt>
                <c:pt idx="48">
                  <c:v>44880</c:v>
                </c:pt>
                <c:pt idx="49">
                  <c:v>44879</c:v>
                </c:pt>
                <c:pt idx="50">
                  <c:v>44876</c:v>
                </c:pt>
                <c:pt idx="51">
                  <c:v>44875</c:v>
                </c:pt>
                <c:pt idx="52">
                  <c:v>44874</c:v>
                </c:pt>
                <c:pt idx="53">
                  <c:v>44873</c:v>
                </c:pt>
                <c:pt idx="54">
                  <c:v>44872</c:v>
                </c:pt>
                <c:pt idx="55">
                  <c:v>44869</c:v>
                </c:pt>
                <c:pt idx="56">
                  <c:v>44868</c:v>
                </c:pt>
                <c:pt idx="57">
                  <c:v>44867</c:v>
                </c:pt>
                <c:pt idx="58">
                  <c:v>44866</c:v>
                </c:pt>
                <c:pt idx="59">
                  <c:v>44865</c:v>
                </c:pt>
                <c:pt idx="60">
                  <c:v>44862</c:v>
                </c:pt>
                <c:pt idx="61">
                  <c:v>44861</c:v>
                </c:pt>
                <c:pt idx="62">
                  <c:v>44860</c:v>
                </c:pt>
                <c:pt idx="63">
                  <c:v>44859</c:v>
                </c:pt>
                <c:pt idx="64">
                  <c:v>44858</c:v>
                </c:pt>
                <c:pt idx="65">
                  <c:v>44855</c:v>
                </c:pt>
                <c:pt idx="66">
                  <c:v>44854</c:v>
                </c:pt>
                <c:pt idx="67">
                  <c:v>44853</c:v>
                </c:pt>
                <c:pt idx="68">
                  <c:v>44852</c:v>
                </c:pt>
                <c:pt idx="69">
                  <c:v>44851</c:v>
                </c:pt>
                <c:pt idx="70">
                  <c:v>44848</c:v>
                </c:pt>
                <c:pt idx="71">
                  <c:v>44847</c:v>
                </c:pt>
                <c:pt idx="72">
                  <c:v>44846</c:v>
                </c:pt>
                <c:pt idx="73">
                  <c:v>44845</c:v>
                </c:pt>
                <c:pt idx="74">
                  <c:v>44844</c:v>
                </c:pt>
                <c:pt idx="75">
                  <c:v>44841</c:v>
                </c:pt>
                <c:pt idx="76">
                  <c:v>44840</c:v>
                </c:pt>
                <c:pt idx="77">
                  <c:v>44839</c:v>
                </c:pt>
                <c:pt idx="78">
                  <c:v>44838</c:v>
                </c:pt>
                <c:pt idx="79">
                  <c:v>44837</c:v>
                </c:pt>
                <c:pt idx="80">
                  <c:v>44834</c:v>
                </c:pt>
                <c:pt idx="81">
                  <c:v>44833</c:v>
                </c:pt>
                <c:pt idx="82">
                  <c:v>44832</c:v>
                </c:pt>
                <c:pt idx="83">
                  <c:v>44831</c:v>
                </c:pt>
                <c:pt idx="84">
                  <c:v>44830</c:v>
                </c:pt>
                <c:pt idx="85">
                  <c:v>44827</c:v>
                </c:pt>
                <c:pt idx="86">
                  <c:v>44826</c:v>
                </c:pt>
                <c:pt idx="87">
                  <c:v>44825</c:v>
                </c:pt>
                <c:pt idx="88">
                  <c:v>44824</c:v>
                </c:pt>
                <c:pt idx="89">
                  <c:v>44823</c:v>
                </c:pt>
                <c:pt idx="90">
                  <c:v>44820</c:v>
                </c:pt>
                <c:pt idx="91">
                  <c:v>44819</c:v>
                </c:pt>
                <c:pt idx="92">
                  <c:v>44818</c:v>
                </c:pt>
                <c:pt idx="93">
                  <c:v>44817</c:v>
                </c:pt>
                <c:pt idx="94">
                  <c:v>44816</c:v>
                </c:pt>
                <c:pt idx="95">
                  <c:v>44813</c:v>
                </c:pt>
                <c:pt idx="96">
                  <c:v>44812</c:v>
                </c:pt>
                <c:pt idx="97">
                  <c:v>44811</c:v>
                </c:pt>
                <c:pt idx="98">
                  <c:v>44810</c:v>
                </c:pt>
                <c:pt idx="99">
                  <c:v>44806</c:v>
                </c:pt>
                <c:pt idx="100">
                  <c:v>44805</c:v>
                </c:pt>
                <c:pt idx="101">
                  <c:v>44804</c:v>
                </c:pt>
                <c:pt idx="102">
                  <c:v>44803</c:v>
                </c:pt>
                <c:pt idx="103">
                  <c:v>44802</c:v>
                </c:pt>
                <c:pt idx="104">
                  <c:v>44799</c:v>
                </c:pt>
                <c:pt idx="105">
                  <c:v>44798</c:v>
                </c:pt>
                <c:pt idx="106">
                  <c:v>44797</c:v>
                </c:pt>
                <c:pt idx="107">
                  <c:v>44796</c:v>
                </c:pt>
                <c:pt idx="108">
                  <c:v>44795</c:v>
                </c:pt>
                <c:pt idx="109">
                  <c:v>44792</c:v>
                </c:pt>
                <c:pt idx="110">
                  <c:v>44791</c:v>
                </c:pt>
                <c:pt idx="111">
                  <c:v>44790</c:v>
                </c:pt>
                <c:pt idx="112">
                  <c:v>44789</c:v>
                </c:pt>
                <c:pt idx="113">
                  <c:v>44788</c:v>
                </c:pt>
                <c:pt idx="114">
                  <c:v>44785</c:v>
                </c:pt>
                <c:pt idx="115">
                  <c:v>44784</c:v>
                </c:pt>
                <c:pt idx="116">
                  <c:v>44783</c:v>
                </c:pt>
                <c:pt idx="117">
                  <c:v>44782</c:v>
                </c:pt>
                <c:pt idx="118">
                  <c:v>44781</c:v>
                </c:pt>
                <c:pt idx="119">
                  <c:v>44778</c:v>
                </c:pt>
                <c:pt idx="120">
                  <c:v>44777</c:v>
                </c:pt>
                <c:pt idx="121">
                  <c:v>44776</c:v>
                </c:pt>
                <c:pt idx="122">
                  <c:v>44775</c:v>
                </c:pt>
                <c:pt idx="123">
                  <c:v>44774</c:v>
                </c:pt>
                <c:pt idx="124">
                  <c:v>44771</c:v>
                </c:pt>
                <c:pt idx="125">
                  <c:v>44770</c:v>
                </c:pt>
                <c:pt idx="126">
                  <c:v>44769</c:v>
                </c:pt>
                <c:pt idx="127">
                  <c:v>44768</c:v>
                </c:pt>
                <c:pt idx="128">
                  <c:v>44767</c:v>
                </c:pt>
                <c:pt idx="129">
                  <c:v>44764</c:v>
                </c:pt>
                <c:pt idx="130">
                  <c:v>44763</c:v>
                </c:pt>
                <c:pt idx="131">
                  <c:v>44762</c:v>
                </c:pt>
                <c:pt idx="132">
                  <c:v>44761</c:v>
                </c:pt>
                <c:pt idx="133">
                  <c:v>44760</c:v>
                </c:pt>
                <c:pt idx="134">
                  <c:v>44757</c:v>
                </c:pt>
                <c:pt idx="135">
                  <c:v>44756</c:v>
                </c:pt>
                <c:pt idx="136">
                  <c:v>44755</c:v>
                </c:pt>
                <c:pt idx="137">
                  <c:v>44754</c:v>
                </c:pt>
                <c:pt idx="138">
                  <c:v>44753</c:v>
                </c:pt>
                <c:pt idx="139">
                  <c:v>44750</c:v>
                </c:pt>
                <c:pt idx="140">
                  <c:v>44749</c:v>
                </c:pt>
                <c:pt idx="141">
                  <c:v>44748</c:v>
                </c:pt>
                <c:pt idx="142">
                  <c:v>44747</c:v>
                </c:pt>
                <c:pt idx="143">
                  <c:v>44743</c:v>
                </c:pt>
                <c:pt idx="144">
                  <c:v>44742</c:v>
                </c:pt>
                <c:pt idx="145">
                  <c:v>44741</c:v>
                </c:pt>
                <c:pt idx="146">
                  <c:v>44740</c:v>
                </c:pt>
                <c:pt idx="147">
                  <c:v>44739</c:v>
                </c:pt>
                <c:pt idx="148">
                  <c:v>44736</c:v>
                </c:pt>
                <c:pt idx="149">
                  <c:v>44735</c:v>
                </c:pt>
                <c:pt idx="150">
                  <c:v>44734</c:v>
                </c:pt>
                <c:pt idx="151">
                  <c:v>44733</c:v>
                </c:pt>
                <c:pt idx="152">
                  <c:v>44729</c:v>
                </c:pt>
                <c:pt idx="153">
                  <c:v>44728</c:v>
                </c:pt>
                <c:pt idx="154">
                  <c:v>44727</c:v>
                </c:pt>
                <c:pt idx="155">
                  <c:v>44726</c:v>
                </c:pt>
                <c:pt idx="156">
                  <c:v>44725</c:v>
                </c:pt>
                <c:pt idx="157">
                  <c:v>44722</c:v>
                </c:pt>
                <c:pt idx="158">
                  <c:v>44721</c:v>
                </c:pt>
                <c:pt idx="159">
                  <c:v>44720</c:v>
                </c:pt>
                <c:pt idx="160">
                  <c:v>44719</c:v>
                </c:pt>
                <c:pt idx="161">
                  <c:v>44718</c:v>
                </c:pt>
                <c:pt idx="162">
                  <c:v>44715</c:v>
                </c:pt>
                <c:pt idx="163">
                  <c:v>44714</c:v>
                </c:pt>
                <c:pt idx="164">
                  <c:v>44713</c:v>
                </c:pt>
                <c:pt idx="165">
                  <c:v>44712</c:v>
                </c:pt>
                <c:pt idx="166">
                  <c:v>44708</c:v>
                </c:pt>
                <c:pt idx="167">
                  <c:v>44707</c:v>
                </c:pt>
                <c:pt idx="168">
                  <c:v>44706</c:v>
                </c:pt>
                <c:pt idx="169">
                  <c:v>44705</c:v>
                </c:pt>
                <c:pt idx="170">
                  <c:v>44704</c:v>
                </c:pt>
                <c:pt idx="171">
                  <c:v>44701</c:v>
                </c:pt>
                <c:pt idx="172">
                  <c:v>44700</c:v>
                </c:pt>
                <c:pt idx="173">
                  <c:v>44699</c:v>
                </c:pt>
                <c:pt idx="174">
                  <c:v>44698</c:v>
                </c:pt>
                <c:pt idx="175">
                  <c:v>44697</c:v>
                </c:pt>
                <c:pt idx="176">
                  <c:v>44694</c:v>
                </c:pt>
                <c:pt idx="177">
                  <c:v>44693</c:v>
                </c:pt>
                <c:pt idx="178">
                  <c:v>44692</c:v>
                </c:pt>
                <c:pt idx="179">
                  <c:v>44691</c:v>
                </c:pt>
                <c:pt idx="180">
                  <c:v>44690</c:v>
                </c:pt>
                <c:pt idx="181">
                  <c:v>44687</c:v>
                </c:pt>
                <c:pt idx="182">
                  <c:v>44686</c:v>
                </c:pt>
                <c:pt idx="183">
                  <c:v>44685</c:v>
                </c:pt>
                <c:pt idx="184">
                  <c:v>44684</c:v>
                </c:pt>
                <c:pt idx="185">
                  <c:v>44683</c:v>
                </c:pt>
                <c:pt idx="186">
                  <c:v>44680</c:v>
                </c:pt>
                <c:pt idx="187">
                  <c:v>44679</c:v>
                </c:pt>
                <c:pt idx="188">
                  <c:v>44678</c:v>
                </c:pt>
                <c:pt idx="189">
                  <c:v>44677</c:v>
                </c:pt>
                <c:pt idx="190">
                  <c:v>44676</c:v>
                </c:pt>
                <c:pt idx="191">
                  <c:v>44673</c:v>
                </c:pt>
                <c:pt idx="192">
                  <c:v>44672</c:v>
                </c:pt>
                <c:pt idx="193">
                  <c:v>44671</c:v>
                </c:pt>
                <c:pt idx="194">
                  <c:v>44670</c:v>
                </c:pt>
                <c:pt idx="195">
                  <c:v>44669</c:v>
                </c:pt>
                <c:pt idx="196">
                  <c:v>44665</c:v>
                </c:pt>
                <c:pt idx="197">
                  <c:v>44664</c:v>
                </c:pt>
                <c:pt idx="198">
                  <c:v>44663</c:v>
                </c:pt>
                <c:pt idx="199">
                  <c:v>44662</c:v>
                </c:pt>
                <c:pt idx="200">
                  <c:v>44659</c:v>
                </c:pt>
                <c:pt idx="201">
                  <c:v>44658</c:v>
                </c:pt>
                <c:pt idx="202">
                  <c:v>44657</c:v>
                </c:pt>
                <c:pt idx="203">
                  <c:v>44656</c:v>
                </c:pt>
                <c:pt idx="204">
                  <c:v>44655</c:v>
                </c:pt>
                <c:pt idx="205">
                  <c:v>44652</c:v>
                </c:pt>
                <c:pt idx="206">
                  <c:v>44651</c:v>
                </c:pt>
                <c:pt idx="207">
                  <c:v>44650</c:v>
                </c:pt>
                <c:pt idx="208">
                  <c:v>44649</c:v>
                </c:pt>
                <c:pt idx="209">
                  <c:v>44648</c:v>
                </c:pt>
                <c:pt idx="210">
                  <c:v>44645</c:v>
                </c:pt>
                <c:pt idx="211">
                  <c:v>44644</c:v>
                </c:pt>
                <c:pt idx="212">
                  <c:v>44643</c:v>
                </c:pt>
                <c:pt idx="213">
                  <c:v>44642</c:v>
                </c:pt>
                <c:pt idx="214">
                  <c:v>44641</c:v>
                </c:pt>
                <c:pt idx="215">
                  <c:v>44638</c:v>
                </c:pt>
                <c:pt idx="216">
                  <c:v>44637</c:v>
                </c:pt>
                <c:pt idx="217">
                  <c:v>44636</c:v>
                </c:pt>
                <c:pt idx="218">
                  <c:v>44635</c:v>
                </c:pt>
                <c:pt idx="219">
                  <c:v>44634</c:v>
                </c:pt>
                <c:pt idx="220">
                  <c:v>44631</c:v>
                </c:pt>
                <c:pt idx="221">
                  <c:v>44630</c:v>
                </c:pt>
                <c:pt idx="222">
                  <c:v>44629</c:v>
                </c:pt>
              </c:numCache>
            </c:numRef>
          </c:cat>
          <c:val>
            <c:numRef>
              <c:f>MovAvg!$C$33:$C$255</c:f>
              <c:numCache>
                <c:formatCode>General</c:formatCode>
                <c:ptCount val="223"/>
                <c:pt idx="0">
                  <c:v>146.32</c:v>
                </c:pt>
                <c:pt idx="1">
                  <c:v>141.5</c:v>
                </c:pt>
                <c:pt idx="2">
                  <c:v>143.13999999999999</c:v>
                </c:pt>
                <c:pt idx="3">
                  <c:v>143.27000000000001</c:v>
                </c:pt>
                <c:pt idx="4">
                  <c:v>139.37</c:v>
                </c:pt>
                <c:pt idx="5">
                  <c:v>136.15</c:v>
                </c:pt>
                <c:pt idx="6">
                  <c:v>133.02000000000001</c:v>
                </c:pt>
                <c:pt idx="7">
                  <c:v>135.36000000000001</c:v>
                </c:pt>
                <c:pt idx="8">
                  <c:v>136.97999999999999</c:v>
                </c:pt>
                <c:pt idx="9">
                  <c:v>136.71</c:v>
                </c:pt>
                <c:pt idx="10">
                  <c:v>132.88999999999999</c:v>
                </c:pt>
                <c:pt idx="11">
                  <c:v>132.99</c:v>
                </c:pt>
                <c:pt idx="12">
                  <c:v>129.47</c:v>
                </c:pt>
                <c:pt idx="13">
                  <c:v>130.02000000000001</c:v>
                </c:pt>
                <c:pt idx="14">
                  <c:v>126.94</c:v>
                </c:pt>
                <c:pt idx="15">
                  <c:v>127.37</c:v>
                </c:pt>
                <c:pt idx="16">
                  <c:v>124.74</c:v>
                </c:pt>
                <c:pt idx="17">
                  <c:v>120.34</c:v>
                </c:pt>
                <c:pt idx="18">
                  <c:v>120.26</c:v>
                </c:pt>
                <c:pt idx="19">
                  <c:v>115.62</c:v>
                </c:pt>
                <c:pt idx="20">
                  <c:v>116.88</c:v>
                </c:pt>
                <c:pt idx="21">
                  <c:v>118.04</c:v>
                </c:pt>
                <c:pt idx="22">
                  <c:v>117.12</c:v>
                </c:pt>
                <c:pt idx="23">
                  <c:v>119.76</c:v>
                </c:pt>
                <c:pt idx="24">
                  <c:v>117.09</c:v>
                </c:pt>
                <c:pt idx="25">
                  <c:v>114.48</c:v>
                </c:pt>
                <c:pt idx="26">
                  <c:v>119.43</c:v>
                </c:pt>
                <c:pt idx="27">
                  <c:v>116.15</c:v>
                </c:pt>
                <c:pt idx="28">
                  <c:v>121.59</c:v>
                </c:pt>
                <c:pt idx="29">
                  <c:v>120.15</c:v>
                </c:pt>
                <c:pt idx="30">
                  <c:v>114.71</c:v>
                </c:pt>
                <c:pt idx="31">
                  <c:v>115.9</c:v>
                </c:pt>
                <c:pt idx="32">
                  <c:v>115.33</c:v>
                </c:pt>
                <c:pt idx="33">
                  <c:v>113.93</c:v>
                </c:pt>
                <c:pt idx="34">
                  <c:v>114.12</c:v>
                </c:pt>
                <c:pt idx="35">
                  <c:v>122.43</c:v>
                </c:pt>
                <c:pt idx="36">
                  <c:v>123.49</c:v>
                </c:pt>
                <c:pt idx="37">
                  <c:v>120.44</c:v>
                </c:pt>
                <c:pt idx="38">
                  <c:v>118.1</c:v>
                </c:pt>
                <c:pt idx="39">
                  <c:v>109.46</c:v>
                </c:pt>
                <c:pt idx="40">
                  <c:v>108.78</c:v>
                </c:pt>
                <c:pt idx="41">
                  <c:v>111.41</c:v>
                </c:pt>
                <c:pt idx="42">
                  <c:v>112.24</c:v>
                </c:pt>
                <c:pt idx="43">
                  <c:v>111.44</c:v>
                </c:pt>
                <c:pt idx="44">
                  <c:v>109.86</c:v>
                </c:pt>
                <c:pt idx="45">
                  <c:v>112.05</c:v>
                </c:pt>
                <c:pt idx="46">
                  <c:v>111.45</c:v>
                </c:pt>
                <c:pt idx="47">
                  <c:v>113.23</c:v>
                </c:pt>
                <c:pt idx="48">
                  <c:v>117.08</c:v>
                </c:pt>
                <c:pt idx="49">
                  <c:v>114.22</c:v>
                </c:pt>
                <c:pt idx="50">
                  <c:v>113.02</c:v>
                </c:pt>
                <c:pt idx="51">
                  <c:v>111.87</c:v>
                </c:pt>
                <c:pt idx="52">
                  <c:v>101.47</c:v>
                </c:pt>
                <c:pt idx="53">
                  <c:v>96.47</c:v>
                </c:pt>
                <c:pt idx="54">
                  <c:v>96.72</c:v>
                </c:pt>
                <c:pt idx="55">
                  <c:v>90.79</c:v>
                </c:pt>
                <c:pt idx="56">
                  <c:v>88.91</c:v>
                </c:pt>
                <c:pt idx="57">
                  <c:v>90.54</c:v>
                </c:pt>
                <c:pt idx="58">
                  <c:v>95.2</c:v>
                </c:pt>
                <c:pt idx="59">
                  <c:v>93.16</c:v>
                </c:pt>
                <c:pt idx="60">
                  <c:v>99.2</c:v>
                </c:pt>
                <c:pt idx="61">
                  <c:v>97.94</c:v>
                </c:pt>
                <c:pt idx="62">
                  <c:v>129.82</c:v>
                </c:pt>
                <c:pt idx="63">
                  <c:v>137.51</c:v>
                </c:pt>
                <c:pt idx="64">
                  <c:v>129.72</c:v>
                </c:pt>
                <c:pt idx="65">
                  <c:v>130.01</c:v>
                </c:pt>
                <c:pt idx="66">
                  <c:v>131.53</c:v>
                </c:pt>
                <c:pt idx="67">
                  <c:v>133.22999999999999</c:v>
                </c:pt>
                <c:pt idx="68">
                  <c:v>132.80000000000001</c:v>
                </c:pt>
                <c:pt idx="69">
                  <c:v>134.04</c:v>
                </c:pt>
                <c:pt idx="70">
                  <c:v>126.76</c:v>
                </c:pt>
                <c:pt idx="71">
                  <c:v>130.29</c:v>
                </c:pt>
                <c:pt idx="72">
                  <c:v>127.5</c:v>
                </c:pt>
                <c:pt idx="73">
                  <c:v>128.54</c:v>
                </c:pt>
                <c:pt idx="74">
                  <c:v>133.79</c:v>
                </c:pt>
                <c:pt idx="75">
                  <c:v>133.44999999999999</c:v>
                </c:pt>
                <c:pt idx="76">
                  <c:v>139.07</c:v>
                </c:pt>
                <c:pt idx="77">
                  <c:v>138.97999999999999</c:v>
                </c:pt>
                <c:pt idx="78">
                  <c:v>140.28</c:v>
                </c:pt>
                <c:pt idx="79">
                  <c:v>138.61000000000001</c:v>
                </c:pt>
                <c:pt idx="80">
                  <c:v>135.68</c:v>
                </c:pt>
                <c:pt idx="81">
                  <c:v>136.41</c:v>
                </c:pt>
                <c:pt idx="82">
                  <c:v>141.61000000000001</c:v>
                </c:pt>
                <c:pt idx="83">
                  <c:v>134.4</c:v>
                </c:pt>
                <c:pt idx="84">
                  <c:v>136.37</c:v>
                </c:pt>
                <c:pt idx="85">
                  <c:v>140.41</c:v>
                </c:pt>
                <c:pt idx="86">
                  <c:v>142.82</c:v>
                </c:pt>
                <c:pt idx="87">
                  <c:v>142.12</c:v>
                </c:pt>
                <c:pt idx="88">
                  <c:v>146.09</c:v>
                </c:pt>
                <c:pt idx="89">
                  <c:v>148.02000000000001</c:v>
                </c:pt>
                <c:pt idx="90">
                  <c:v>146.29</c:v>
                </c:pt>
                <c:pt idx="91">
                  <c:v>149.55000000000001</c:v>
                </c:pt>
                <c:pt idx="92">
                  <c:v>151.47</c:v>
                </c:pt>
                <c:pt idx="93">
                  <c:v>153.13</c:v>
                </c:pt>
                <c:pt idx="94">
                  <c:v>168.96</c:v>
                </c:pt>
                <c:pt idx="95">
                  <c:v>169.15</c:v>
                </c:pt>
                <c:pt idx="96">
                  <c:v>162.06</c:v>
                </c:pt>
                <c:pt idx="97">
                  <c:v>160.38999999999999</c:v>
                </c:pt>
                <c:pt idx="98">
                  <c:v>158.54</c:v>
                </c:pt>
                <c:pt idx="99">
                  <c:v>160.32</c:v>
                </c:pt>
                <c:pt idx="100">
                  <c:v>165.36</c:v>
                </c:pt>
                <c:pt idx="101">
                  <c:v>162.93</c:v>
                </c:pt>
                <c:pt idx="102">
                  <c:v>157.16</c:v>
                </c:pt>
                <c:pt idx="103">
                  <c:v>159.16999999999999</c:v>
                </c:pt>
                <c:pt idx="104">
                  <c:v>161.78</c:v>
                </c:pt>
                <c:pt idx="105">
                  <c:v>168.78</c:v>
                </c:pt>
                <c:pt idx="106">
                  <c:v>163.26</c:v>
                </c:pt>
                <c:pt idx="107">
                  <c:v>161.11000000000001</c:v>
                </c:pt>
                <c:pt idx="108">
                  <c:v>163.05000000000001</c:v>
                </c:pt>
                <c:pt idx="109">
                  <c:v>167.96</c:v>
                </c:pt>
                <c:pt idx="110">
                  <c:v>174.66</c:v>
                </c:pt>
                <c:pt idx="111">
                  <c:v>174.85</c:v>
                </c:pt>
                <c:pt idx="112">
                  <c:v>179.47</c:v>
                </c:pt>
                <c:pt idx="113">
                  <c:v>180.89</c:v>
                </c:pt>
                <c:pt idx="114">
                  <c:v>180.5</c:v>
                </c:pt>
                <c:pt idx="115">
                  <c:v>177.49</c:v>
                </c:pt>
                <c:pt idx="116">
                  <c:v>178.34</c:v>
                </c:pt>
                <c:pt idx="117">
                  <c:v>168.53</c:v>
                </c:pt>
                <c:pt idx="118">
                  <c:v>170.25</c:v>
                </c:pt>
                <c:pt idx="119">
                  <c:v>167.11</c:v>
                </c:pt>
                <c:pt idx="120">
                  <c:v>170.57</c:v>
                </c:pt>
                <c:pt idx="121">
                  <c:v>168.8</c:v>
                </c:pt>
                <c:pt idx="122">
                  <c:v>160.19</c:v>
                </c:pt>
                <c:pt idx="123">
                  <c:v>159.93</c:v>
                </c:pt>
                <c:pt idx="124">
                  <c:v>159.1</c:v>
                </c:pt>
                <c:pt idx="125">
                  <c:v>160.72</c:v>
                </c:pt>
                <c:pt idx="126">
                  <c:v>169.58</c:v>
                </c:pt>
                <c:pt idx="127">
                  <c:v>159.15</c:v>
                </c:pt>
                <c:pt idx="128">
                  <c:v>166.65</c:v>
                </c:pt>
                <c:pt idx="129">
                  <c:v>169.27</c:v>
                </c:pt>
                <c:pt idx="130">
                  <c:v>183.17</c:v>
                </c:pt>
                <c:pt idx="131">
                  <c:v>183.09</c:v>
                </c:pt>
                <c:pt idx="132">
                  <c:v>175.78</c:v>
                </c:pt>
                <c:pt idx="133">
                  <c:v>167.23</c:v>
                </c:pt>
                <c:pt idx="134">
                  <c:v>164.7</c:v>
                </c:pt>
                <c:pt idx="135">
                  <c:v>158.05000000000001</c:v>
                </c:pt>
                <c:pt idx="136">
                  <c:v>163.49</c:v>
                </c:pt>
                <c:pt idx="137">
                  <c:v>163.27000000000001</c:v>
                </c:pt>
                <c:pt idx="138">
                  <c:v>162.88</c:v>
                </c:pt>
                <c:pt idx="139">
                  <c:v>170.88</c:v>
                </c:pt>
                <c:pt idx="140">
                  <c:v>172.19</c:v>
                </c:pt>
                <c:pt idx="141">
                  <c:v>169.77</c:v>
                </c:pt>
                <c:pt idx="142">
                  <c:v>168.19</c:v>
                </c:pt>
                <c:pt idx="143">
                  <c:v>160.03</c:v>
                </c:pt>
                <c:pt idx="144">
                  <c:v>161.25</c:v>
                </c:pt>
                <c:pt idx="145">
                  <c:v>163.94</c:v>
                </c:pt>
                <c:pt idx="146">
                  <c:v>160.68</c:v>
                </c:pt>
                <c:pt idx="147">
                  <c:v>169.49</c:v>
                </c:pt>
                <c:pt idx="148">
                  <c:v>170.16</c:v>
                </c:pt>
                <c:pt idx="149">
                  <c:v>158.75</c:v>
                </c:pt>
                <c:pt idx="150">
                  <c:v>155.85</c:v>
                </c:pt>
                <c:pt idx="151">
                  <c:v>157.05000000000001</c:v>
                </c:pt>
                <c:pt idx="152">
                  <c:v>163.74</c:v>
                </c:pt>
                <c:pt idx="153">
                  <c:v>160.87</c:v>
                </c:pt>
                <c:pt idx="154">
                  <c:v>169.35</c:v>
                </c:pt>
                <c:pt idx="155">
                  <c:v>163.72999999999999</c:v>
                </c:pt>
                <c:pt idx="156">
                  <c:v>164.26</c:v>
                </c:pt>
                <c:pt idx="157">
                  <c:v>175.57</c:v>
                </c:pt>
                <c:pt idx="158">
                  <c:v>184</c:v>
                </c:pt>
                <c:pt idx="159">
                  <c:v>196.64</c:v>
                </c:pt>
                <c:pt idx="160">
                  <c:v>195.65</c:v>
                </c:pt>
                <c:pt idx="161">
                  <c:v>194.25</c:v>
                </c:pt>
                <c:pt idx="162">
                  <c:v>190.78</c:v>
                </c:pt>
                <c:pt idx="163">
                  <c:v>198.86</c:v>
                </c:pt>
                <c:pt idx="164">
                  <c:v>188.64</c:v>
                </c:pt>
                <c:pt idx="165">
                  <c:v>193.64</c:v>
                </c:pt>
                <c:pt idx="166">
                  <c:v>195.13</c:v>
                </c:pt>
                <c:pt idx="167">
                  <c:v>191.63</c:v>
                </c:pt>
                <c:pt idx="168">
                  <c:v>183.83</c:v>
                </c:pt>
                <c:pt idx="169">
                  <c:v>181.28</c:v>
                </c:pt>
                <c:pt idx="170">
                  <c:v>196.23</c:v>
                </c:pt>
                <c:pt idx="171">
                  <c:v>193.54</c:v>
                </c:pt>
                <c:pt idx="172">
                  <c:v>191.29</c:v>
                </c:pt>
                <c:pt idx="173">
                  <c:v>192.24</c:v>
                </c:pt>
                <c:pt idx="174">
                  <c:v>202.62</c:v>
                </c:pt>
                <c:pt idx="175">
                  <c:v>200.04</c:v>
                </c:pt>
                <c:pt idx="176">
                  <c:v>198.62</c:v>
                </c:pt>
                <c:pt idx="177">
                  <c:v>191.24</c:v>
                </c:pt>
                <c:pt idx="178">
                  <c:v>188.74</c:v>
                </c:pt>
                <c:pt idx="179">
                  <c:v>197.65</c:v>
                </c:pt>
                <c:pt idx="180">
                  <c:v>196.21</c:v>
                </c:pt>
                <c:pt idx="181">
                  <c:v>203.77</c:v>
                </c:pt>
                <c:pt idx="182">
                  <c:v>208.28</c:v>
                </c:pt>
                <c:pt idx="183">
                  <c:v>223.41</c:v>
                </c:pt>
                <c:pt idx="184">
                  <c:v>212.03</c:v>
                </c:pt>
                <c:pt idx="185">
                  <c:v>211.13</c:v>
                </c:pt>
                <c:pt idx="186">
                  <c:v>200.47</c:v>
                </c:pt>
                <c:pt idx="187">
                  <c:v>205.73</c:v>
                </c:pt>
                <c:pt idx="188">
                  <c:v>174.95</c:v>
                </c:pt>
                <c:pt idx="189">
                  <c:v>180.95</c:v>
                </c:pt>
                <c:pt idx="190">
                  <c:v>186.99</c:v>
                </c:pt>
                <c:pt idx="191">
                  <c:v>184.11</c:v>
                </c:pt>
                <c:pt idx="192">
                  <c:v>188.07</c:v>
                </c:pt>
                <c:pt idx="193">
                  <c:v>200.42</c:v>
                </c:pt>
                <c:pt idx="194">
                  <c:v>217.31</c:v>
                </c:pt>
                <c:pt idx="195">
                  <c:v>210.77</c:v>
                </c:pt>
                <c:pt idx="196">
                  <c:v>210.18</c:v>
                </c:pt>
                <c:pt idx="197">
                  <c:v>214.99</c:v>
                </c:pt>
                <c:pt idx="198">
                  <c:v>214.14</c:v>
                </c:pt>
                <c:pt idx="199">
                  <c:v>216.46</c:v>
                </c:pt>
                <c:pt idx="200">
                  <c:v>222.33</c:v>
                </c:pt>
                <c:pt idx="201">
                  <c:v>222.95</c:v>
                </c:pt>
                <c:pt idx="202">
                  <c:v>223.3</c:v>
                </c:pt>
                <c:pt idx="203">
                  <c:v>231.84</c:v>
                </c:pt>
                <c:pt idx="204">
                  <c:v>233.89</c:v>
                </c:pt>
                <c:pt idx="205">
                  <c:v>224.85</c:v>
                </c:pt>
                <c:pt idx="206">
                  <c:v>222.36</c:v>
                </c:pt>
                <c:pt idx="207">
                  <c:v>227.85</c:v>
                </c:pt>
                <c:pt idx="208">
                  <c:v>229.86</c:v>
                </c:pt>
                <c:pt idx="209">
                  <c:v>223.59</c:v>
                </c:pt>
                <c:pt idx="210">
                  <c:v>221.82</c:v>
                </c:pt>
                <c:pt idx="211">
                  <c:v>219.57</c:v>
                </c:pt>
                <c:pt idx="212">
                  <c:v>213.46</c:v>
                </c:pt>
                <c:pt idx="213">
                  <c:v>216.65</c:v>
                </c:pt>
                <c:pt idx="214">
                  <c:v>211.49</c:v>
                </c:pt>
                <c:pt idx="215">
                  <c:v>216.49</c:v>
                </c:pt>
                <c:pt idx="216">
                  <c:v>207.84</c:v>
                </c:pt>
                <c:pt idx="217">
                  <c:v>203.63</c:v>
                </c:pt>
                <c:pt idx="218">
                  <c:v>192.03</c:v>
                </c:pt>
                <c:pt idx="219">
                  <c:v>186.63</c:v>
                </c:pt>
                <c:pt idx="220">
                  <c:v>187.61</c:v>
                </c:pt>
                <c:pt idx="221">
                  <c:v>195.21</c:v>
                </c:pt>
                <c:pt idx="222">
                  <c:v>198.5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B8-49F8-A557-E8F45B845B54}"/>
            </c:ext>
          </c:extLst>
        </c:ser>
        <c:ser>
          <c:idx val="1"/>
          <c:order val="1"/>
          <c:tx>
            <c:strRef>
              <c:f>MovAvg!$D$32</c:f>
              <c:strCache>
                <c:ptCount val="1"/>
                <c:pt idx="0">
                  <c:v>30d MA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MovAvg!$B$33:$B$255</c:f>
              <c:numCache>
                <c:formatCode>m/d/yyyy</c:formatCode>
                <c:ptCount val="223"/>
                <c:pt idx="0">
                  <c:v>44952</c:v>
                </c:pt>
                <c:pt idx="1">
                  <c:v>44951</c:v>
                </c:pt>
                <c:pt idx="2">
                  <c:v>44950</c:v>
                </c:pt>
                <c:pt idx="3">
                  <c:v>44949</c:v>
                </c:pt>
                <c:pt idx="4">
                  <c:v>44946</c:v>
                </c:pt>
                <c:pt idx="5">
                  <c:v>44945</c:v>
                </c:pt>
                <c:pt idx="6">
                  <c:v>44944</c:v>
                </c:pt>
                <c:pt idx="7">
                  <c:v>44943</c:v>
                </c:pt>
                <c:pt idx="8">
                  <c:v>44939</c:v>
                </c:pt>
                <c:pt idx="9">
                  <c:v>44938</c:v>
                </c:pt>
                <c:pt idx="10">
                  <c:v>44937</c:v>
                </c:pt>
                <c:pt idx="11">
                  <c:v>44936</c:v>
                </c:pt>
                <c:pt idx="12">
                  <c:v>44935</c:v>
                </c:pt>
                <c:pt idx="13">
                  <c:v>44932</c:v>
                </c:pt>
                <c:pt idx="14">
                  <c:v>44931</c:v>
                </c:pt>
                <c:pt idx="15">
                  <c:v>44930</c:v>
                </c:pt>
                <c:pt idx="16">
                  <c:v>44929</c:v>
                </c:pt>
                <c:pt idx="17">
                  <c:v>44925</c:v>
                </c:pt>
                <c:pt idx="18">
                  <c:v>44924</c:v>
                </c:pt>
                <c:pt idx="19">
                  <c:v>44923</c:v>
                </c:pt>
                <c:pt idx="20">
                  <c:v>44922</c:v>
                </c:pt>
                <c:pt idx="21">
                  <c:v>44918</c:v>
                </c:pt>
                <c:pt idx="22">
                  <c:v>44917</c:v>
                </c:pt>
                <c:pt idx="23">
                  <c:v>44916</c:v>
                </c:pt>
                <c:pt idx="24">
                  <c:v>44915</c:v>
                </c:pt>
                <c:pt idx="25">
                  <c:v>44914</c:v>
                </c:pt>
                <c:pt idx="26">
                  <c:v>44911</c:v>
                </c:pt>
                <c:pt idx="27">
                  <c:v>44910</c:v>
                </c:pt>
                <c:pt idx="28">
                  <c:v>44909</c:v>
                </c:pt>
                <c:pt idx="29">
                  <c:v>44908</c:v>
                </c:pt>
                <c:pt idx="30">
                  <c:v>44907</c:v>
                </c:pt>
                <c:pt idx="31">
                  <c:v>44904</c:v>
                </c:pt>
                <c:pt idx="32">
                  <c:v>44903</c:v>
                </c:pt>
                <c:pt idx="33">
                  <c:v>44902</c:v>
                </c:pt>
                <c:pt idx="34">
                  <c:v>44901</c:v>
                </c:pt>
                <c:pt idx="35">
                  <c:v>44900</c:v>
                </c:pt>
                <c:pt idx="36">
                  <c:v>44897</c:v>
                </c:pt>
                <c:pt idx="37">
                  <c:v>44896</c:v>
                </c:pt>
                <c:pt idx="38">
                  <c:v>44895</c:v>
                </c:pt>
                <c:pt idx="39">
                  <c:v>44894</c:v>
                </c:pt>
                <c:pt idx="40">
                  <c:v>44893</c:v>
                </c:pt>
                <c:pt idx="41">
                  <c:v>44890</c:v>
                </c:pt>
                <c:pt idx="42">
                  <c:v>44888</c:v>
                </c:pt>
                <c:pt idx="43">
                  <c:v>44887</c:v>
                </c:pt>
                <c:pt idx="44">
                  <c:v>44886</c:v>
                </c:pt>
                <c:pt idx="45">
                  <c:v>44883</c:v>
                </c:pt>
                <c:pt idx="46">
                  <c:v>44882</c:v>
                </c:pt>
                <c:pt idx="47">
                  <c:v>44881</c:v>
                </c:pt>
                <c:pt idx="48">
                  <c:v>44880</c:v>
                </c:pt>
                <c:pt idx="49">
                  <c:v>44879</c:v>
                </c:pt>
                <c:pt idx="50">
                  <c:v>44876</c:v>
                </c:pt>
                <c:pt idx="51">
                  <c:v>44875</c:v>
                </c:pt>
                <c:pt idx="52">
                  <c:v>44874</c:v>
                </c:pt>
                <c:pt idx="53">
                  <c:v>44873</c:v>
                </c:pt>
                <c:pt idx="54">
                  <c:v>44872</c:v>
                </c:pt>
                <c:pt idx="55">
                  <c:v>44869</c:v>
                </c:pt>
                <c:pt idx="56">
                  <c:v>44868</c:v>
                </c:pt>
                <c:pt idx="57">
                  <c:v>44867</c:v>
                </c:pt>
                <c:pt idx="58">
                  <c:v>44866</c:v>
                </c:pt>
                <c:pt idx="59">
                  <c:v>44865</c:v>
                </c:pt>
                <c:pt idx="60">
                  <c:v>44862</c:v>
                </c:pt>
                <c:pt idx="61">
                  <c:v>44861</c:v>
                </c:pt>
                <c:pt idx="62">
                  <c:v>44860</c:v>
                </c:pt>
                <c:pt idx="63">
                  <c:v>44859</c:v>
                </c:pt>
                <c:pt idx="64">
                  <c:v>44858</c:v>
                </c:pt>
                <c:pt idx="65">
                  <c:v>44855</c:v>
                </c:pt>
                <c:pt idx="66">
                  <c:v>44854</c:v>
                </c:pt>
                <c:pt idx="67">
                  <c:v>44853</c:v>
                </c:pt>
                <c:pt idx="68">
                  <c:v>44852</c:v>
                </c:pt>
                <c:pt idx="69">
                  <c:v>44851</c:v>
                </c:pt>
                <c:pt idx="70">
                  <c:v>44848</c:v>
                </c:pt>
                <c:pt idx="71">
                  <c:v>44847</c:v>
                </c:pt>
                <c:pt idx="72">
                  <c:v>44846</c:v>
                </c:pt>
                <c:pt idx="73">
                  <c:v>44845</c:v>
                </c:pt>
                <c:pt idx="74">
                  <c:v>44844</c:v>
                </c:pt>
                <c:pt idx="75">
                  <c:v>44841</c:v>
                </c:pt>
                <c:pt idx="76">
                  <c:v>44840</c:v>
                </c:pt>
                <c:pt idx="77">
                  <c:v>44839</c:v>
                </c:pt>
                <c:pt idx="78">
                  <c:v>44838</c:v>
                </c:pt>
                <c:pt idx="79">
                  <c:v>44837</c:v>
                </c:pt>
                <c:pt idx="80">
                  <c:v>44834</c:v>
                </c:pt>
                <c:pt idx="81">
                  <c:v>44833</c:v>
                </c:pt>
                <c:pt idx="82">
                  <c:v>44832</c:v>
                </c:pt>
                <c:pt idx="83">
                  <c:v>44831</c:v>
                </c:pt>
                <c:pt idx="84">
                  <c:v>44830</c:v>
                </c:pt>
                <c:pt idx="85">
                  <c:v>44827</c:v>
                </c:pt>
                <c:pt idx="86">
                  <c:v>44826</c:v>
                </c:pt>
                <c:pt idx="87">
                  <c:v>44825</c:v>
                </c:pt>
                <c:pt idx="88">
                  <c:v>44824</c:v>
                </c:pt>
                <c:pt idx="89">
                  <c:v>44823</c:v>
                </c:pt>
                <c:pt idx="90">
                  <c:v>44820</c:v>
                </c:pt>
                <c:pt idx="91">
                  <c:v>44819</c:v>
                </c:pt>
                <c:pt idx="92">
                  <c:v>44818</c:v>
                </c:pt>
                <c:pt idx="93">
                  <c:v>44817</c:v>
                </c:pt>
                <c:pt idx="94">
                  <c:v>44816</c:v>
                </c:pt>
                <c:pt idx="95">
                  <c:v>44813</c:v>
                </c:pt>
                <c:pt idx="96">
                  <c:v>44812</c:v>
                </c:pt>
                <c:pt idx="97">
                  <c:v>44811</c:v>
                </c:pt>
                <c:pt idx="98">
                  <c:v>44810</c:v>
                </c:pt>
                <c:pt idx="99">
                  <c:v>44806</c:v>
                </c:pt>
                <c:pt idx="100">
                  <c:v>44805</c:v>
                </c:pt>
                <c:pt idx="101">
                  <c:v>44804</c:v>
                </c:pt>
                <c:pt idx="102">
                  <c:v>44803</c:v>
                </c:pt>
                <c:pt idx="103">
                  <c:v>44802</c:v>
                </c:pt>
                <c:pt idx="104">
                  <c:v>44799</c:v>
                </c:pt>
                <c:pt idx="105">
                  <c:v>44798</c:v>
                </c:pt>
                <c:pt idx="106">
                  <c:v>44797</c:v>
                </c:pt>
                <c:pt idx="107">
                  <c:v>44796</c:v>
                </c:pt>
                <c:pt idx="108">
                  <c:v>44795</c:v>
                </c:pt>
                <c:pt idx="109">
                  <c:v>44792</c:v>
                </c:pt>
                <c:pt idx="110">
                  <c:v>44791</c:v>
                </c:pt>
                <c:pt idx="111">
                  <c:v>44790</c:v>
                </c:pt>
                <c:pt idx="112">
                  <c:v>44789</c:v>
                </c:pt>
                <c:pt idx="113">
                  <c:v>44788</c:v>
                </c:pt>
                <c:pt idx="114">
                  <c:v>44785</c:v>
                </c:pt>
                <c:pt idx="115">
                  <c:v>44784</c:v>
                </c:pt>
                <c:pt idx="116">
                  <c:v>44783</c:v>
                </c:pt>
                <c:pt idx="117">
                  <c:v>44782</c:v>
                </c:pt>
                <c:pt idx="118">
                  <c:v>44781</c:v>
                </c:pt>
                <c:pt idx="119">
                  <c:v>44778</c:v>
                </c:pt>
                <c:pt idx="120">
                  <c:v>44777</c:v>
                </c:pt>
                <c:pt idx="121">
                  <c:v>44776</c:v>
                </c:pt>
                <c:pt idx="122">
                  <c:v>44775</c:v>
                </c:pt>
                <c:pt idx="123">
                  <c:v>44774</c:v>
                </c:pt>
                <c:pt idx="124">
                  <c:v>44771</c:v>
                </c:pt>
                <c:pt idx="125">
                  <c:v>44770</c:v>
                </c:pt>
                <c:pt idx="126">
                  <c:v>44769</c:v>
                </c:pt>
                <c:pt idx="127">
                  <c:v>44768</c:v>
                </c:pt>
                <c:pt idx="128">
                  <c:v>44767</c:v>
                </c:pt>
                <c:pt idx="129">
                  <c:v>44764</c:v>
                </c:pt>
                <c:pt idx="130">
                  <c:v>44763</c:v>
                </c:pt>
                <c:pt idx="131">
                  <c:v>44762</c:v>
                </c:pt>
                <c:pt idx="132">
                  <c:v>44761</c:v>
                </c:pt>
                <c:pt idx="133">
                  <c:v>44760</c:v>
                </c:pt>
                <c:pt idx="134">
                  <c:v>44757</c:v>
                </c:pt>
                <c:pt idx="135">
                  <c:v>44756</c:v>
                </c:pt>
                <c:pt idx="136">
                  <c:v>44755</c:v>
                </c:pt>
                <c:pt idx="137">
                  <c:v>44754</c:v>
                </c:pt>
                <c:pt idx="138">
                  <c:v>44753</c:v>
                </c:pt>
                <c:pt idx="139">
                  <c:v>44750</c:v>
                </c:pt>
                <c:pt idx="140">
                  <c:v>44749</c:v>
                </c:pt>
                <c:pt idx="141">
                  <c:v>44748</c:v>
                </c:pt>
                <c:pt idx="142">
                  <c:v>44747</c:v>
                </c:pt>
                <c:pt idx="143">
                  <c:v>44743</c:v>
                </c:pt>
                <c:pt idx="144">
                  <c:v>44742</c:v>
                </c:pt>
                <c:pt idx="145">
                  <c:v>44741</c:v>
                </c:pt>
                <c:pt idx="146">
                  <c:v>44740</c:v>
                </c:pt>
                <c:pt idx="147">
                  <c:v>44739</c:v>
                </c:pt>
                <c:pt idx="148">
                  <c:v>44736</c:v>
                </c:pt>
                <c:pt idx="149">
                  <c:v>44735</c:v>
                </c:pt>
                <c:pt idx="150">
                  <c:v>44734</c:v>
                </c:pt>
                <c:pt idx="151">
                  <c:v>44733</c:v>
                </c:pt>
                <c:pt idx="152">
                  <c:v>44729</c:v>
                </c:pt>
                <c:pt idx="153">
                  <c:v>44728</c:v>
                </c:pt>
                <c:pt idx="154">
                  <c:v>44727</c:v>
                </c:pt>
                <c:pt idx="155">
                  <c:v>44726</c:v>
                </c:pt>
                <c:pt idx="156">
                  <c:v>44725</c:v>
                </c:pt>
                <c:pt idx="157">
                  <c:v>44722</c:v>
                </c:pt>
                <c:pt idx="158">
                  <c:v>44721</c:v>
                </c:pt>
                <c:pt idx="159">
                  <c:v>44720</c:v>
                </c:pt>
                <c:pt idx="160">
                  <c:v>44719</c:v>
                </c:pt>
                <c:pt idx="161">
                  <c:v>44718</c:v>
                </c:pt>
                <c:pt idx="162">
                  <c:v>44715</c:v>
                </c:pt>
                <c:pt idx="163">
                  <c:v>44714</c:v>
                </c:pt>
                <c:pt idx="164">
                  <c:v>44713</c:v>
                </c:pt>
                <c:pt idx="165">
                  <c:v>44712</c:v>
                </c:pt>
                <c:pt idx="166">
                  <c:v>44708</c:v>
                </c:pt>
                <c:pt idx="167">
                  <c:v>44707</c:v>
                </c:pt>
                <c:pt idx="168">
                  <c:v>44706</c:v>
                </c:pt>
                <c:pt idx="169">
                  <c:v>44705</c:v>
                </c:pt>
                <c:pt idx="170">
                  <c:v>44704</c:v>
                </c:pt>
                <c:pt idx="171">
                  <c:v>44701</c:v>
                </c:pt>
                <c:pt idx="172">
                  <c:v>44700</c:v>
                </c:pt>
                <c:pt idx="173">
                  <c:v>44699</c:v>
                </c:pt>
                <c:pt idx="174">
                  <c:v>44698</c:v>
                </c:pt>
                <c:pt idx="175">
                  <c:v>44697</c:v>
                </c:pt>
                <c:pt idx="176">
                  <c:v>44694</c:v>
                </c:pt>
                <c:pt idx="177">
                  <c:v>44693</c:v>
                </c:pt>
                <c:pt idx="178">
                  <c:v>44692</c:v>
                </c:pt>
                <c:pt idx="179">
                  <c:v>44691</c:v>
                </c:pt>
                <c:pt idx="180">
                  <c:v>44690</c:v>
                </c:pt>
                <c:pt idx="181">
                  <c:v>44687</c:v>
                </c:pt>
                <c:pt idx="182">
                  <c:v>44686</c:v>
                </c:pt>
                <c:pt idx="183">
                  <c:v>44685</c:v>
                </c:pt>
                <c:pt idx="184">
                  <c:v>44684</c:v>
                </c:pt>
                <c:pt idx="185">
                  <c:v>44683</c:v>
                </c:pt>
                <c:pt idx="186">
                  <c:v>44680</c:v>
                </c:pt>
                <c:pt idx="187">
                  <c:v>44679</c:v>
                </c:pt>
                <c:pt idx="188">
                  <c:v>44678</c:v>
                </c:pt>
                <c:pt idx="189">
                  <c:v>44677</c:v>
                </c:pt>
                <c:pt idx="190">
                  <c:v>44676</c:v>
                </c:pt>
                <c:pt idx="191">
                  <c:v>44673</c:v>
                </c:pt>
                <c:pt idx="192">
                  <c:v>44672</c:v>
                </c:pt>
                <c:pt idx="193">
                  <c:v>44671</c:v>
                </c:pt>
                <c:pt idx="194">
                  <c:v>44670</c:v>
                </c:pt>
                <c:pt idx="195">
                  <c:v>44669</c:v>
                </c:pt>
                <c:pt idx="196">
                  <c:v>44665</c:v>
                </c:pt>
                <c:pt idx="197">
                  <c:v>44664</c:v>
                </c:pt>
                <c:pt idx="198">
                  <c:v>44663</c:v>
                </c:pt>
                <c:pt idx="199">
                  <c:v>44662</c:v>
                </c:pt>
                <c:pt idx="200">
                  <c:v>44659</c:v>
                </c:pt>
                <c:pt idx="201">
                  <c:v>44658</c:v>
                </c:pt>
                <c:pt idx="202">
                  <c:v>44657</c:v>
                </c:pt>
                <c:pt idx="203">
                  <c:v>44656</c:v>
                </c:pt>
                <c:pt idx="204">
                  <c:v>44655</c:v>
                </c:pt>
                <c:pt idx="205">
                  <c:v>44652</c:v>
                </c:pt>
                <c:pt idx="206">
                  <c:v>44651</c:v>
                </c:pt>
                <c:pt idx="207">
                  <c:v>44650</c:v>
                </c:pt>
                <c:pt idx="208">
                  <c:v>44649</c:v>
                </c:pt>
                <c:pt idx="209">
                  <c:v>44648</c:v>
                </c:pt>
                <c:pt idx="210">
                  <c:v>44645</c:v>
                </c:pt>
                <c:pt idx="211">
                  <c:v>44644</c:v>
                </c:pt>
                <c:pt idx="212">
                  <c:v>44643</c:v>
                </c:pt>
                <c:pt idx="213">
                  <c:v>44642</c:v>
                </c:pt>
                <c:pt idx="214">
                  <c:v>44641</c:v>
                </c:pt>
                <c:pt idx="215">
                  <c:v>44638</c:v>
                </c:pt>
                <c:pt idx="216">
                  <c:v>44637</c:v>
                </c:pt>
                <c:pt idx="217">
                  <c:v>44636</c:v>
                </c:pt>
                <c:pt idx="218">
                  <c:v>44635</c:v>
                </c:pt>
                <c:pt idx="219">
                  <c:v>44634</c:v>
                </c:pt>
                <c:pt idx="220">
                  <c:v>44631</c:v>
                </c:pt>
                <c:pt idx="221">
                  <c:v>44630</c:v>
                </c:pt>
                <c:pt idx="222">
                  <c:v>44629</c:v>
                </c:pt>
              </c:numCache>
            </c:numRef>
          </c:cat>
          <c:val>
            <c:numRef>
              <c:f>MovAvg!$D$33:$D$255</c:f>
              <c:numCache>
                <c:formatCode>0.00</c:formatCode>
                <c:ptCount val="223"/>
                <c:pt idx="0">
                  <c:v>127.77166666666669</c:v>
                </c:pt>
                <c:pt idx="1">
                  <c:v>126.71800000000002</c:v>
                </c:pt>
                <c:pt idx="2">
                  <c:v>125.86466666666668</c:v>
                </c:pt>
                <c:pt idx="3">
                  <c:v>124.93766666666669</c:v>
                </c:pt>
                <c:pt idx="4">
                  <c:v>123.95966666666668</c:v>
                </c:pt>
                <c:pt idx="5">
                  <c:v>123.11800000000001</c:v>
                </c:pt>
                <c:pt idx="6">
                  <c:v>122.66066666666667</c:v>
                </c:pt>
                <c:pt idx="7">
                  <c:v>122.343</c:v>
                </c:pt>
                <c:pt idx="8">
                  <c:v>121.84566666666665</c:v>
                </c:pt>
                <c:pt idx="9">
                  <c:v>121.21633333333331</c:v>
                </c:pt>
                <c:pt idx="10">
                  <c:v>120.30799999999998</c:v>
                </c:pt>
                <c:pt idx="11">
                  <c:v>119.50433333333332</c:v>
                </c:pt>
                <c:pt idx="12">
                  <c:v>118.78499999999998</c:v>
                </c:pt>
                <c:pt idx="13">
                  <c:v>118.21066666666664</c:v>
                </c:pt>
                <c:pt idx="14">
                  <c:v>117.59133333333331</c:v>
                </c:pt>
                <c:pt idx="15">
                  <c:v>117.02199999999999</c:v>
                </c:pt>
                <c:pt idx="16">
                  <c:v>116.51133333333333</c:v>
                </c:pt>
                <c:pt idx="17">
                  <c:v>116.06833333333333</c:v>
                </c:pt>
                <c:pt idx="18">
                  <c:v>115.83133333333333</c:v>
                </c:pt>
                <c:pt idx="19">
                  <c:v>115.72533333333334</c:v>
                </c:pt>
                <c:pt idx="20">
                  <c:v>115.67866666666667</c:v>
                </c:pt>
                <c:pt idx="21">
                  <c:v>115.55</c:v>
                </c:pt>
                <c:pt idx="22">
                  <c:v>115.34433333333332</c:v>
                </c:pt>
                <c:pt idx="23">
                  <c:v>114.82266666666666</c:v>
                </c:pt>
                <c:pt idx="24">
                  <c:v>114.04633333333331</c:v>
                </c:pt>
                <c:pt idx="25">
                  <c:v>113.36733333333331</c:v>
                </c:pt>
                <c:pt idx="26">
                  <c:v>112.57766666666663</c:v>
                </c:pt>
                <c:pt idx="27">
                  <c:v>111.5603333333333</c:v>
                </c:pt>
                <c:pt idx="28">
                  <c:v>110.70666666666664</c:v>
                </c:pt>
                <c:pt idx="29">
                  <c:v>109.82699999999996</c:v>
                </c:pt>
                <c:pt idx="30">
                  <c:v>108.92733333333328</c:v>
                </c:pt>
                <c:pt idx="31">
                  <c:v>108.41033333333328</c:v>
                </c:pt>
                <c:pt idx="32">
                  <c:v>107.81166666666662</c:v>
                </c:pt>
                <c:pt idx="33">
                  <c:v>108.29466666666663</c:v>
                </c:pt>
                <c:pt idx="34">
                  <c:v>109.08066666666664</c:v>
                </c:pt>
                <c:pt idx="35">
                  <c:v>109.60066666666664</c:v>
                </c:pt>
                <c:pt idx="36">
                  <c:v>109.85333333333328</c:v>
                </c:pt>
                <c:pt idx="37">
                  <c:v>110.1213333333333</c:v>
                </c:pt>
                <c:pt idx="38">
                  <c:v>110.54766666666664</c:v>
                </c:pt>
                <c:pt idx="39">
                  <c:v>111.03766666666667</c:v>
                </c:pt>
                <c:pt idx="40">
                  <c:v>111.857</c:v>
                </c:pt>
                <c:pt idx="41">
                  <c:v>112.45633333333335</c:v>
                </c:pt>
                <c:pt idx="42">
                  <c:v>113.08566666666668</c:v>
                </c:pt>
                <c:pt idx="43">
                  <c:v>113.59433333333337</c:v>
                </c:pt>
                <c:pt idx="44">
                  <c:v>114.16433333333335</c:v>
                </c:pt>
                <c:pt idx="45">
                  <c:v>114.96200000000002</c:v>
                </c:pt>
                <c:pt idx="46">
                  <c:v>115.67533333333336</c:v>
                </c:pt>
                <c:pt idx="47">
                  <c:v>116.59600000000002</c:v>
                </c:pt>
                <c:pt idx="48">
                  <c:v>117.45433333333335</c:v>
                </c:pt>
                <c:pt idx="49">
                  <c:v>118.22766666666668</c:v>
                </c:pt>
                <c:pt idx="50">
                  <c:v>119.04066666666668</c:v>
                </c:pt>
                <c:pt idx="51">
                  <c:v>119.79600000000001</c:v>
                </c:pt>
                <c:pt idx="52">
                  <c:v>120.614</c:v>
                </c:pt>
                <c:pt idx="53">
                  <c:v>121.952</c:v>
                </c:pt>
                <c:pt idx="54">
                  <c:v>123.21633333333334</c:v>
                </c:pt>
                <c:pt idx="55">
                  <c:v>124.538</c:v>
                </c:pt>
                <c:pt idx="56">
                  <c:v>126.19199999999999</c:v>
                </c:pt>
                <c:pt idx="57">
                  <c:v>127.989</c:v>
                </c:pt>
                <c:pt idx="58">
                  <c:v>129.70833333333334</c:v>
                </c:pt>
                <c:pt idx="59">
                  <c:v>131.40466666666666</c:v>
                </c:pt>
                <c:pt idx="60">
                  <c:v>133.23333333333332</c:v>
                </c:pt>
                <c:pt idx="61">
                  <c:v>134.803</c:v>
                </c:pt>
                <c:pt idx="62">
                  <c:v>136.52333333333334</c:v>
                </c:pt>
                <c:pt idx="63">
                  <c:v>137.245</c:v>
                </c:pt>
                <c:pt idx="64">
                  <c:v>137.76566666666665</c:v>
                </c:pt>
                <c:pt idx="65">
                  <c:v>139.07366666666664</c:v>
                </c:pt>
                <c:pt idx="66">
                  <c:v>140.37833333333336</c:v>
                </c:pt>
                <c:pt idx="67">
                  <c:v>141.39600000000002</c:v>
                </c:pt>
                <c:pt idx="68">
                  <c:v>142.30133333333336</c:v>
                </c:pt>
                <c:pt idx="69">
                  <c:v>143.15933333333336</c:v>
                </c:pt>
                <c:pt idx="70">
                  <c:v>144.03533333333334</c:v>
                </c:pt>
                <c:pt idx="71">
                  <c:v>145.322</c:v>
                </c:pt>
                <c:pt idx="72">
                  <c:v>146.41</c:v>
                </c:pt>
                <c:pt idx="73">
                  <c:v>147.39866666666666</c:v>
                </c:pt>
                <c:pt idx="74">
                  <c:v>148.41966666666667</c:v>
                </c:pt>
                <c:pt idx="75">
                  <c:v>149.35266666666666</c:v>
                </c:pt>
                <c:pt idx="76">
                  <c:v>150.53033333333329</c:v>
                </c:pt>
                <c:pt idx="77">
                  <c:v>151.33666666666664</c:v>
                </c:pt>
                <c:pt idx="78">
                  <c:v>152.07433333333333</c:v>
                </c:pt>
                <c:pt idx="79">
                  <c:v>152.83333333333334</c:v>
                </c:pt>
                <c:pt idx="80">
                  <c:v>153.81166666666667</c:v>
                </c:pt>
                <c:pt idx="81">
                  <c:v>155.11099999999999</c:v>
                </c:pt>
                <c:pt idx="82">
                  <c:v>156.39233333333334</c:v>
                </c:pt>
                <c:pt idx="83">
                  <c:v>157.65433333333337</c:v>
                </c:pt>
                <c:pt idx="84">
                  <c:v>159.20400000000006</c:v>
                </c:pt>
                <c:pt idx="85">
                  <c:v>160.67500000000007</c:v>
                </c:pt>
                <c:pt idx="86">
                  <c:v>161.91100000000003</c:v>
                </c:pt>
                <c:pt idx="87">
                  <c:v>163.095</c:v>
                </c:pt>
                <c:pt idx="88">
                  <c:v>163.97533333333331</c:v>
                </c:pt>
                <c:pt idx="89">
                  <c:v>164.78066666666663</c:v>
                </c:pt>
                <c:pt idx="90">
                  <c:v>165.41699999999997</c:v>
                </c:pt>
                <c:pt idx="91">
                  <c:v>166.22633333333332</c:v>
                </c:pt>
                <c:pt idx="92">
                  <c:v>166.86799999999999</c:v>
                </c:pt>
                <c:pt idx="93">
                  <c:v>167.15866666666662</c:v>
                </c:pt>
                <c:pt idx="94">
                  <c:v>167.38533333333328</c:v>
                </c:pt>
                <c:pt idx="95">
                  <c:v>167.0566666666667</c:v>
                </c:pt>
                <c:pt idx="96">
                  <c:v>166.77566666666669</c:v>
                </c:pt>
                <c:pt idx="97">
                  <c:v>167.02633333333333</c:v>
                </c:pt>
                <c:pt idx="98">
                  <c:v>166.98500000000004</c:v>
                </c:pt>
                <c:pt idx="99">
                  <c:v>167.25533333333337</c:v>
                </c:pt>
                <c:pt idx="100">
                  <c:v>167.55366666666669</c:v>
                </c:pt>
                <c:pt idx="101">
                  <c:v>168.14733333333336</c:v>
                </c:pt>
                <c:pt idx="102">
                  <c:v>168.81933333333336</c:v>
                </c:pt>
                <c:pt idx="103">
                  <c:v>169.44000000000003</c:v>
                </c:pt>
                <c:pt idx="104">
                  <c:v>169.70866666666669</c:v>
                </c:pt>
                <c:pt idx="105">
                  <c:v>169.80600000000001</c:v>
                </c:pt>
                <c:pt idx="106">
                  <c:v>169.44833333333332</c:v>
                </c:pt>
                <c:pt idx="107">
                  <c:v>169.45599999999999</c:v>
                </c:pt>
                <c:pt idx="108">
                  <c:v>169.52799999999999</c:v>
                </c:pt>
                <c:pt idx="109">
                  <c:v>169.52233333333334</c:v>
                </c:pt>
                <c:pt idx="110">
                  <c:v>169.61966666666666</c:v>
                </c:pt>
                <c:pt idx="111">
                  <c:v>169.53733333333332</c:v>
                </c:pt>
                <c:pt idx="112">
                  <c:v>169.36800000000002</c:v>
                </c:pt>
                <c:pt idx="113">
                  <c:v>168.99200000000005</c:v>
                </c:pt>
                <c:pt idx="114">
                  <c:v>168.29666666666665</c:v>
                </c:pt>
                <c:pt idx="115">
                  <c:v>167.655</c:v>
                </c:pt>
                <c:pt idx="116">
                  <c:v>167.20333333333335</c:v>
                </c:pt>
                <c:pt idx="117">
                  <c:v>166.61466666666669</c:v>
                </c:pt>
                <c:pt idx="118">
                  <c:v>166.64666666666668</c:v>
                </c:pt>
                <c:pt idx="119">
                  <c:v>166.64366666666669</c:v>
                </c:pt>
                <c:pt idx="120">
                  <c:v>166.36499999999998</c:v>
                </c:pt>
                <c:pt idx="121">
                  <c:v>165.87433333333334</c:v>
                </c:pt>
                <c:pt idx="122">
                  <c:v>165.48266666666672</c:v>
                </c:pt>
                <c:pt idx="123">
                  <c:v>165.60100000000003</c:v>
                </c:pt>
                <c:pt idx="124">
                  <c:v>165.63233333333335</c:v>
                </c:pt>
                <c:pt idx="125">
                  <c:v>165.97400000000005</c:v>
                </c:pt>
                <c:pt idx="126">
                  <c:v>166.07433333333336</c:v>
                </c:pt>
                <c:pt idx="127">
                  <c:v>165.89699999999999</c:v>
                </c:pt>
                <c:pt idx="128">
                  <c:v>166.44433333333333</c:v>
                </c:pt>
                <c:pt idx="129">
                  <c:v>167.02266666666668</c:v>
                </c:pt>
                <c:pt idx="130">
                  <c:v>167.935</c:v>
                </c:pt>
                <c:pt idx="131">
                  <c:v>168.351</c:v>
                </c:pt>
                <c:pt idx="132">
                  <c:v>168.72299999999998</c:v>
                </c:pt>
                <c:pt idx="133">
                  <c:v>169.22299999999998</c:v>
                </c:pt>
                <c:pt idx="134">
                  <c:v>170.27733333333336</c:v>
                </c:pt>
                <c:pt idx="135">
                  <c:v>171.0753333333333</c:v>
                </c:pt>
                <c:pt idx="136">
                  <c:v>172.26166666666668</c:v>
                </c:pt>
                <c:pt idx="137">
                  <c:v>173.31633333333335</c:v>
                </c:pt>
                <c:pt idx="138">
                  <c:v>174.26166666666671</c:v>
                </c:pt>
                <c:pt idx="139">
                  <c:v>174.96000000000004</c:v>
                </c:pt>
                <c:pt idx="140">
                  <c:v>175.3066666666667</c:v>
                </c:pt>
                <c:pt idx="141">
                  <c:v>176.108</c:v>
                </c:pt>
                <c:pt idx="142">
                  <c:v>176.90033333333335</c:v>
                </c:pt>
                <c:pt idx="143">
                  <c:v>177.6703333333333</c:v>
                </c:pt>
                <c:pt idx="144">
                  <c:v>178.74399999999997</c:v>
                </c:pt>
                <c:pt idx="145">
                  <c:v>180.12299999999999</c:v>
                </c:pt>
                <c:pt idx="146">
                  <c:v>181.32633333333331</c:v>
                </c:pt>
                <c:pt idx="147">
                  <c:v>182.59099999999995</c:v>
                </c:pt>
                <c:pt idx="148">
                  <c:v>183.31599999999997</c:v>
                </c:pt>
                <c:pt idx="149">
                  <c:v>183.93533333333332</c:v>
                </c:pt>
                <c:pt idx="150">
                  <c:v>185.23199999999997</c:v>
                </c:pt>
                <c:pt idx="151">
                  <c:v>186.57733333333331</c:v>
                </c:pt>
                <c:pt idx="152">
                  <c:v>188.13466666666665</c:v>
                </c:pt>
                <c:pt idx="153">
                  <c:v>189.61933333333329</c:v>
                </c:pt>
                <c:pt idx="154">
                  <c:v>191.70399999999998</c:v>
                </c:pt>
                <c:pt idx="155">
                  <c:v>193.12666666666661</c:v>
                </c:pt>
                <c:pt idx="156">
                  <c:v>194.70666666666662</c:v>
                </c:pt>
                <c:pt idx="157">
                  <c:v>195.91366666666664</c:v>
                </c:pt>
                <c:pt idx="158">
                  <c:v>196.91899999999995</c:v>
                </c:pt>
                <c:pt idx="159">
                  <c:v>196.61733333333328</c:v>
                </c:pt>
                <c:pt idx="160">
                  <c:v>196.09433333333328</c:v>
                </c:pt>
                <c:pt idx="161">
                  <c:v>195.80566666666661</c:v>
                </c:pt>
                <c:pt idx="162">
                  <c:v>195.46766666666662</c:v>
                </c:pt>
                <c:pt idx="163">
                  <c:v>195.3773333333333</c:v>
                </c:pt>
                <c:pt idx="164">
                  <c:v>195.42933333333332</c:v>
                </c:pt>
                <c:pt idx="165">
                  <c:v>196.38499999999996</c:v>
                </c:pt>
                <c:pt idx="166">
                  <c:v>196.95599999999999</c:v>
                </c:pt>
                <c:pt idx="167">
                  <c:v>197.45766666666665</c:v>
                </c:pt>
                <c:pt idx="168">
                  <c:v>198.23633333333333</c:v>
                </c:pt>
                <c:pt idx="169">
                  <c:v>199.2466666666667</c:v>
                </c:pt>
                <c:pt idx="170">
                  <c:v>200.41933333333336</c:v>
                </c:pt>
                <c:pt idx="171">
                  <c:v>201.28933333333333</c:v>
                </c:pt>
                <c:pt idx="172">
                  <c:v>202.26966666666669</c:v>
                </c:pt>
                <c:pt idx="173">
                  <c:v>203.3366666666667</c:v>
                </c:pt>
                <c:pt idx="174">
                  <c:v>204.65666666666672</c:v>
                </c:pt>
                <c:pt idx="175">
                  <c:v>205.69900000000001</c:v>
                </c:pt>
                <c:pt idx="176">
                  <c:v>206.52600000000001</c:v>
                </c:pt>
                <c:pt idx="177">
                  <c:v>207.31733333333335</c:v>
                </c:pt>
                <c:pt idx="178">
                  <c:v>208.53766666666669</c:v>
                </c:pt>
                <c:pt idx="179">
                  <c:v>209.90833333333333</c:v>
                </c:pt>
                <c:pt idx="180">
                  <c:v>210.77300000000005</c:v>
                </c:pt>
                <c:pt idx="181">
                  <c:v>211.62666666666669</c:v>
                </c:pt>
                <c:pt idx="182">
                  <c:v>212.15333333333334</c:v>
                </c:pt>
                <c:pt idx="183">
                  <c:v>212.32599999999996</c:v>
                </c:pt>
                <c:pt idx="184">
                  <c:v>212.10066666666665</c:v>
                </c:pt>
                <c:pt idx="185">
                  <c:v>212.08266666666663</c:v>
                </c:pt>
                <c:pt idx="186">
                  <c:v>212.26133333333328</c:v>
                </c:pt>
                <c:pt idx="187">
                  <c:v>212.50699999999998</c:v>
                </c:pt>
                <c:pt idx="188">
                  <c:v>212.43699999999995</c:v>
                </c:pt>
                <c:pt idx="189">
                  <c:v>213.00633333333329</c:v>
                </c:pt>
                <c:pt idx="190">
                  <c:v>213.19566666666663</c:v>
                </c:pt>
                <c:pt idx="191">
                  <c:v>213.2163333333333</c:v>
                </c:pt>
                <c:pt idx="192">
                  <c:v>213.5863333333333</c:v>
                </c:pt>
                <c:pt idx="193">
                  <c:v>213.934</c:v>
                </c:pt>
                <c:pt idx="194">
                  <c:v>213.59633333333332</c:v>
                </c:pt>
                <c:pt idx="195">
                  <c:v>212.60166666666666</c:v>
                </c:pt>
                <c:pt idx="196">
                  <c:v>212.24466666666669</c:v>
                </c:pt>
                <c:pt idx="197">
                  <c:v>212.00433333333336</c:v>
                </c:pt>
                <c:pt idx="198">
                  <c:v>211.77500000000003</c:v>
                </c:pt>
                <c:pt idx="199">
                  <c:v>211.42000000000002</c:v>
                </c:pt>
                <c:pt idx="200">
                  <c:v>211.239</c:v>
                </c:pt>
                <c:pt idx="201">
                  <c:v>210.84399999999999</c:v>
                </c:pt>
                <c:pt idx="202">
                  <c:v>210.33233333333334</c:v>
                </c:pt>
                <c:pt idx="203">
                  <c:v>209.50399999999999</c:v>
                </c:pt>
                <c:pt idx="204">
                  <c:v>208.512</c:v>
                </c:pt>
                <c:pt idx="205">
                  <c:v>207.58766666666668</c:v>
                </c:pt>
                <c:pt idx="206">
                  <c:v>207.01633333333334</c:v>
                </c:pt>
                <c:pt idx="207">
                  <c:v>206.82233333333332</c:v>
                </c:pt>
                <c:pt idx="208">
                  <c:v>206.59399999999997</c:v>
                </c:pt>
                <c:pt idx="209">
                  <c:v>206.18866666666662</c:v>
                </c:pt>
                <c:pt idx="210">
                  <c:v>206.054</c:v>
                </c:pt>
                <c:pt idx="211">
                  <c:v>206.26233333333329</c:v>
                </c:pt>
                <c:pt idx="212">
                  <c:v>206.67666666666665</c:v>
                </c:pt>
                <c:pt idx="213">
                  <c:v>206.90066666666664</c:v>
                </c:pt>
                <c:pt idx="214">
                  <c:v>207.17599999999999</c:v>
                </c:pt>
                <c:pt idx="215">
                  <c:v>208.02933333333331</c:v>
                </c:pt>
                <c:pt idx="216">
                  <c:v>208.73833333333334</c:v>
                </c:pt>
                <c:pt idx="217">
                  <c:v>212.57699999999997</c:v>
                </c:pt>
                <c:pt idx="218">
                  <c:v>216.42266666666669</c:v>
                </c:pt>
                <c:pt idx="219">
                  <c:v>220.46366666666665</c:v>
                </c:pt>
                <c:pt idx="220">
                  <c:v>224.2996666666667</c:v>
                </c:pt>
                <c:pt idx="221">
                  <c:v>227.86733333333333</c:v>
                </c:pt>
                <c:pt idx="222">
                  <c:v>231.18133333333338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8-49F8-A557-E8F45B845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6128991"/>
        <c:axId val="1206126495"/>
      </c:lineChart>
      <c:dateAx>
        <c:axId val="1206128991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126495"/>
        <c:crosses val="autoZero"/>
        <c:auto val="1"/>
        <c:lblOffset val="100"/>
        <c:baseTimeUnit val="days"/>
      </c:dateAx>
      <c:valAx>
        <c:axId val="120612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128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106680</xdr:colOff>
      <xdr:row>10</xdr:row>
      <xdr:rowOff>220980</xdr:rowOff>
    </xdr:from>
    <xdr:to>
      <xdr:col>12</xdr:col>
      <xdr:colOff>58102</xdr:colOff>
      <xdr:row>27</xdr:row>
      <xdr:rowOff>141922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56A21E-91F9-4200-8742-68FBE0A696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13</xdr:col>
      <xdr:colOff>312420</xdr:colOff>
      <xdr:row>46</xdr:row>
      <xdr:rowOff>7620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60409CA-C358-4286-AA54-A0B03145F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EE7FC-DD83-4998-89BC-CD8AB4AA1A1F}">
  <dimension ref="A2:D16"/>
  <sheetViews>
    <sheetView tabSelected="1" workbookViewId="0">
      <selection activeCell="D11" sqref="D11"/>
    </sheetView>
  </sheetViews>
  <sheetFormatPr defaultRowHeight="20.25" x14ac:dyDescent="0.3"/>
  <cols>
    <col min="1" max="1" width="10.83203125" customWidth="1"/>
  </cols>
  <sheetData>
    <row r="2" spans="1:4" ht="27.75" x14ac:dyDescent="0.4">
      <c r="A2" s="1" t="s">
        <v>0</v>
      </c>
      <c r="B2" s="1" t="s">
        <v>1</v>
      </c>
    </row>
    <row r="4" spans="1:4" x14ac:dyDescent="0.3">
      <c r="B4" s="2" t="s">
        <v>2</v>
      </c>
    </row>
    <row r="5" spans="1:4" x14ac:dyDescent="0.3">
      <c r="B5" s="2" t="s">
        <v>3</v>
      </c>
    </row>
    <row r="6" spans="1:4" x14ac:dyDescent="0.3">
      <c r="B6" s="2" t="s">
        <v>5</v>
      </c>
    </row>
    <row r="7" spans="1:4" x14ac:dyDescent="0.3">
      <c r="B7" s="2" t="s">
        <v>4</v>
      </c>
    </row>
    <row r="8" spans="1:4" x14ac:dyDescent="0.3">
      <c r="B8" s="2" t="s">
        <v>41</v>
      </c>
    </row>
    <row r="16" spans="1:4" x14ac:dyDescent="0.3">
      <c r="D1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8D22-38D5-4EB4-B813-E11967C35CD6}">
  <sheetPr codeName="Sheet1"/>
  <dimension ref="A2:E284"/>
  <sheetViews>
    <sheetView workbookViewId="0">
      <selection activeCell="B22" sqref="B22"/>
    </sheetView>
  </sheetViews>
  <sheetFormatPr defaultRowHeight="20.25" x14ac:dyDescent="0.3"/>
  <cols>
    <col min="1" max="1" width="10.83203125" customWidth="1"/>
    <col min="2" max="2" width="10" customWidth="1"/>
    <col min="3" max="3" width="8.58203125" customWidth="1"/>
    <col min="4" max="4" width="8.58203125" style="7" customWidth="1"/>
  </cols>
  <sheetData>
    <row r="2" spans="1:5" ht="27.75" x14ac:dyDescent="0.4">
      <c r="A2" s="1" t="s">
        <v>0</v>
      </c>
      <c r="B2" s="1" t="s">
        <v>1</v>
      </c>
    </row>
    <row r="4" spans="1:5" x14ac:dyDescent="0.3">
      <c r="B4" s="2" t="s">
        <v>6</v>
      </c>
    </row>
    <row r="5" spans="1:5" x14ac:dyDescent="0.3">
      <c r="B5" s="2" t="s">
        <v>8</v>
      </c>
    </row>
    <row r="8" spans="1:5" x14ac:dyDescent="0.3">
      <c r="B8" s="6" t="s">
        <v>7</v>
      </c>
      <c r="C8" s="6" t="s">
        <v>74</v>
      </c>
      <c r="D8" s="8" t="s">
        <v>75</v>
      </c>
    </row>
    <row r="9" spans="1:5" x14ac:dyDescent="0.3">
      <c r="A9" s="5">
        <v>44562</v>
      </c>
      <c r="B9" s="4">
        <v>6.6000000000000003E-2</v>
      </c>
    </row>
    <row r="10" spans="1:5" x14ac:dyDescent="0.3">
      <c r="A10" s="5">
        <v>44593</v>
      </c>
      <c r="B10" s="4">
        <v>7.4999999999999997E-2</v>
      </c>
      <c r="D10" s="4"/>
    </row>
    <row r="11" spans="1:5" x14ac:dyDescent="0.3">
      <c r="A11" s="5">
        <v>44621</v>
      </c>
      <c r="B11" s="4">
        <v>6.8000000000000005E-2</v>
      </c>
      <c r="C11" s="4"/>
      <c r="D11" s="4">
        <f>AVERAGE(AVERAGE(B9:B12),AVERAGE(B10:B13))</f>
        <v>7.2125000000000009E-2</v>
      </c>
      <c r="E11" s="3" t="s">
        <v>76</v>
      </c>
    </row>
    <row r="12" spans="1:5" x14ac:dyDescent="0.3">
      <c r="A12" s="5">
        <v>44652</v>
      </c>
      <c r="B12" s="4">
        <v>7.1999999999999995E-2</v>
      </c>
      <c r="C12" s="4">
        <f>AVERAGE(B9:B12)</f>
        <v>7.0250000000000007E-2</v>
      </c>
      <c r="D12" s="4">
        <f t="shared" ref="D12:D16" si="0">AVERAGE(AVERAGE(B10:B13),AVERAGE(B11:B14))</f>
        <v>7.325000000000001E-2</v>
      </c>
    </row>
    <row r="13" spans="1:5" x14ac:dyDescent="0.3">
      <c r="A13" s="5">
        <v>44682</v>
      </c>
      <c r="B13" s="4">
        <v>8.1000000000000003E-2</v>
      </c>
      <c r="C13" s="4">
        <f>AVERAGE(B10:B13)</f>
        <v>7.400000000000001E-2</v>
      </c>
      <c r="D13" s="4">
        <f t="shared" si="0"/>
        <v>7.4624999999999997E-2</v>
      </c>
    </row>
    <row r="14" spans="1:5" x14ac:dyDescent="0.3">
      <c r="A14" s="5">
        <v>44713</v>
      </c>
      <c r="B14" s="4">
        <v>6.9000000000000006E-2</v>
      </c>
      <c r="C14" s="4">
        <f t="shared" ref="C13:C18" si="1">AVERAGE(B11:B14)</f>
        <v>7.2500000000000009E-2</v>
      </c>
      <c r="D14" s="4">
        <f t="shared" si="0"/>
        <v>7.9000000000000015E-2</v>
      </c>
    </row>
    <row r="15" spans="1:5" x14ac:dyDescent="0.3">
      <c r="A15" s="5">
        <v>44743</v>
      </c>
      <c r="B15" s="4">
        <v>8.5000000000000006E-2</v>
      </c>
      <c r="C15" s="4">
        <f>AVERAGE(B12:B15)</f>
        <v>7.6749999999999999E-2</v>
      </c>
      <c r="D15" s="4">
        <f t="shared" si="0"/>
        <v>8.0500000000000016E-2</v>
      </c>
    </row>
    <row r="16" spans="1:5" x14ac:dyDescent="0.3">
      <c r="A16" s="5">
        <v>44774</v>
      </c>
      <c r="B16" s="4">
        <v>0.09</v>
      </c>
      <c r="C16" s="4">
        <f t="shared" si="1"/>
        <v>8.1250000000000017E-2</v>
      </c>
      <c r="D16" s="4">
        <f t="shared" si="0"/>
        <v>8.4375000000000006E-2</v>
      </c>
    </row>
    <row r="17" spans="1:4" x14ac:dyDescent="0.3">
      <c r="A17" s="5">
        <v>44805</v>
      </c>
      <c r="B17" s="4">
        <v>7.4999999999999997E-2</v>
      </c>
      <c r="C17" s="4">
        <f t="shared" si="1"/>
        <v>7.9750000000000001E-2</v>
      </c>
      <c r="D17" s="4"/>
    </row>
    <row r="18" spans="1:4" x14ac:dyDescent="0.3">
      <c r="A18" s="5">
        <v>44835</v>
      </c>
      <c r="B18" s="4">
        <v>0.106</v>
      </c>
      <c r="C18" s="4">
        <f>AVERAGE(B15:B18)</f>
        <v>8.8999999999999996E-2</v>
      </c>
      <c r="D18" s="4"/>
    </row>
    <row r="21" spans="1:4" x14ac:dyDescent="0.3">
      <c r="B21" s="2" t="s">
        <v>11</v>
      </c>
    </row>
    <row r="22" spans="1:4" x14ac:dyDescent="0.3">
      <c r="B22" t="s">
        <v>10</v>
      </c>
    </row>
    <row r="23" spans="1:4" x14ac:dyDescent="0.3">
      <c r="B23" t="s">
        <v>77</v>
      </c>
    </row>
    <row r="24" spans="1:4" x14ac:dyDescent="0.3">
      <c r="B24" t="s">
        <v>9</v>
      </c>
    </row>
    <row r="27" spans="1:4" x14ac:dyDescent="0.3">
      <c r="A27" s="2" t="s">
        <v>12</v>
      </c>
    </row>
    <row r="29" spans="1:4" x14ac:dyDescent="0.3">
      <c r="B29" s="14" t="s">
        <v>15</v>
      </c>
      <c r="C29" s="14"/>
    </row>
    <row r="30" spans="1:4" x14ac:dyDescent="0.3">
      <c r="B30" s="14" t="s">
        <v>16</v>
      </c>
      <c r="C30" s="14"/>
    </row>
    <row r="31" spans="1:4" x14ac:dyDescent="0.3">
      <c r="B31" s="14" t="s">
        <v>17</v>
      </c>
      <c r="C31" s="14"/>
    </row>
    <row r="32" spans="1:4" x14ac:dyDescent="0.3">
      <c r="B32" t="s">
        <v>13</v>
      </c>
      <c r="C32" t="s">
        <v>14</v>
      </c>
      <c r="D32" s="7" t="s">
        <v>18</v>
      </c>
    </row>
    <row r="33" spans="2:4" x14ac:dyDescent="0.3">
      <c r="B33" s="5">
        <v>44952</v>
      </c>
      <c r="C33">
        <v>146.32</v>
      </c>
      <c r="D33" s="7">
        <f>AVERAGE(C33:C62)</f>
        <v>127.77166666666669</v>
      </c>
    </row>
    <row r="34" spans="2:4" x14ac:dyDescent="0.3">
      <c r="B34" s="5">
        <v>44951</v>
      </c>
      <c r="C34">
        <v>141.5</v>
      </c>
      <c r="D34" s="7">
        <f t="shared" ref="D34:D97" si="2">AVERAGE(C34:C63)</f>
        <v>126.71800000000002</v>
      </c>
    </row>
    <row r="35" spans="2:4" x14ac:dyDescent="0.3">
      <c r="B35" s="5">
        <v>44950</v>
      </c>
      <c r="C35">
        <v>143.13999999999999</v>
      </c>
      <c r="D35" s="7">
        <f t="shared" si="2"/>
        <v>125.86466666666668</v>
      </c>
    </row>
    <row r="36" spans="2:4" x14ac:dyDescent="0.3">
      <c r="B36" s="5">
        <v>44949</v>
      </c>
      <c r="C36">
        <v>143.27000000000001</v>
      </c>
      <c r="D36" s="7">
        <f t="shared" si="2"/>
        <v>124.93766666666669</v>
      </c>
    </row>
    <row r="37" spans="2:4" x14ac:dyDescent="0.3">
      <c r="B37" s="5">
        <v>44946</v>
      </c>
      <c r="C37">
        <v>139.37</v>
      </c>
      <c r="D37" s="7">
        <f t="shared" si="2"/>
        <v>123.95966666666668</v>
      </c>
    </row>
    <row r="38" spans="2:4" x14ac:dyDescent="0.3">
      <c r="B38" s="5">
        <v>44945</v>
      </c>
      <c r="C38">
        <v>136.15</v>
      </c>
      <c r="D38" s="7">
        <f t="shared" si="2"/>
        <v>123.11800000000001</v>
      </c>
    </row>
    <row r="39" spans="2:4" x14ac:dyDescent="0.3">
      <c r="B39" s="5">
        <v>44944</v>
      </c>
      <c r="C39">
        <v>133.02000000000001</v>
      </c>
      <c r="D39" s="7">
        <f t="shared" si="2"/>
        <v>122.66066666666667</v>
      </c>
    </row>
    <row r="40" spans="2:4" x14ac:dyDescent="0.3">
      <c r="B40" s="5">
        <v>44943</v>
      </c>
      <c r="C40">
        <v>135.36000000000001</v>
      </c>
      <c r="D40" s="7">
        <f t="shared" si="2"/>
        <v>122.343</v>
      </c>
    </row>
    <row r="41" spans="2:4" x14ac:dyDescent="0.3">
      <c r="B41" s="5">
        <v>44939</v>
      </c>
      <c r="C41">
        <v>136.97999999999999</v>
      </c>
      <c r="D41" s="7">
        <f t="shared" si="2"/>
        <v>121.84566666666665</v>
      </c>
    </row>
    <row r="42" spans="2:4" x14ac:dyDescent="0.3">
      <c r="B42" s="5">
        <v>44938</v>
      </c>
      <c r="C42">
        <v>136.71</v>
      </c>
      <c r="D42" s="7">
        <f t="shared" si="2"/>
        <v>121.21633333333331</v>
      </c>
    </row>
    <row r="43" spans="2:4" x14ac:dyDescent="0.3">
      <c r="B43" s="5">
        <v>44937</v>
      </c>
      <c r="C43">
        <v>132.88999999999999</v>
      </c>
      <c r="D43" s="7">
        <f t="shared" si="2"/>
        <v>120.30799999999998</v>
      </c>
    </row>
    <row r="44" spans="2:4" x14ac:dyDescent="0.3">
      <c r="B44" s="5">
        <v>44936</v>
      </c>
      <c r="C44">
        <v>132.99</v>
      </c>
      <c r="D44" s="7">
        <f t="shared" si="2"/>
        <v>119.50433333333332</v>
      </c>
    </row>
    <row r="45" spans="2:4" x14ac:dyDescent="0.3">
      <c r="B45" s="5">
        <v>44935</v>
      </c>
      <c r="C45">
        <v>129.47</v>
      </c>
      <c r="D45" s="7">
        <f t="shared" si="2"/>
        <v>118.78499999999998</v>
      </c>
    </row>
    <row r="46" spans="2:4" x14ac:dyDescent="0.3">
      <c r="B46" s="5">
        <v>44932</v>
      </c>
      <c r="C46">
        <v>130.02000000000001</v>
      </c>
      <c r="D46" s="7">
        <f t="shared" si="2"/>
        <v>118.21066666666664</v>
      </c>
    </row>
    <row r="47" spans="2:4" x14ac:dyDescent="0.3">
      <c r="B47" s="5">
        <v>44931</v>
      </c>
      <c r="C47">
        <v>126.94</v>
      </c>
      <c r="D47" s="7">
        <f t="shared" si="2"/>
        <v>117.59133333333331</v>
      </c>
    </row>
    <row r="48" spans="2:4" x14ac:dyDescent="0.3">
      <c r="B48" s="5">
        <v>44930</v>
      </c>
      <c r="C48">
        <v>127.37</v>
      </c>
      <c r="D48" s="7">
        <f t="shared" si="2"/>
        <v>117.02199999999999</v>
      </c>
    </row>
    <row r="49" spans="2:4" x14ac:dyDescent="0.3">
      <c r="B49" s="5">
        <v>44929</v>
      </c>
      <c r="C49">
        <v>124.74</v>
      </c>
      <c r="D49" s="7">
        <f t="shared" si="2"/>
        <v>116.51133333333333</v>
      </c>
    </row>
    <row r="50" spans="2:4" x14ac:dyDescent="0.3">
      <c r="B50" s="5">
        <v>44925</v>
      </c>
      <c r="C50">
        <v>120.34</v>
      </c>
      <c r="D50" s="7">
        <f t="shared" si="2"/>
        <v>116.06833333333333</v>
      </c>
    </row>
    <row r="51" spans="2:4" x14ac:dyDescent="0.3">
      <c r="B51" s="5">
        <v>44924</v>
      </c>
      <c r="C51">
        <v>120.26</v>
      </c>
      <c r="D51" s="7">
        <f t="shared" si="2"/>
        <v>115.83133333333333</v>
      </c>
    </row>
    <row r="52" spans="2:4" x14ac:dyDescent="0.3">
      <c r="B52" s="5">
        <v>44923</v>
      </c>
      <c r="C52">
        <v>115.62</v>
      </c>
      <c r="D52" s="7">
        <f t="shared" si="2"/>
        <v>115.72533333333334</v>
      </c>
    </row>
    <row r="53" spans="2:4" x14ac:dyDescent="0.3">
      <c r="B53" s="5">
        <v>44922</v>
      </c>
      <c r="C53">
        <v>116.88</v>
      </c>
      <c r="D53" s="7">
        <f t="shared" si="2"/>
        <v>115.67866666666667</v>
      </c>
    </row>
    <row r="54" spans="2:4" x14ac:dyDescent="0.3">
      <c r="B54" s="5">
        <v>44918</v>
      </c>
      <c r="C54">
        <v>118.04</v>
      </c>
      <c r="D54" s="7">
        <f t="shared" si="2"/>
        <v>115.55</v>
      </c>
    </row>
    <row r="55" spans="2:4" x14ac:dyDescent="0.3">
      <c r="B55" s="5">
        <v>44917</v>
      </c>
      <c r="C55">
        <v>117.12</v>
      </c>
      <c r="D55" s="7">
        <f t="shared" si="2"/>
        <v>115.34433333333332</v>
      </c>
    </row>
    <row r="56" spans="2:4" x14ac:dyDescent="0.3">
      <c r="B56" s="5">
        <v>44916</v>
      </c>
      <c r="C56">
        <v>119.76</v>
      </c>
      <c r="D56" s="7">
        <f t="shared" si="2"/>
        <v>114.82266666666666</v>
      </c>
    </row>
    <row r="57" spans="2:4" x14ac:dyDescent="0.3">
      <c r="B57" s="5">
        <v>44915</v>
      </c>
      <c r="C57">
        <v>117.09</v>
      </c>
      <c r="D57" s="7">
        <f t="shared" si="2"/>
        <v>114.04633333333331</v>
      </c>
    </row>
    <row r="58" spans="2:4" x14ac:dyDescent="0.3">
      <c r="B58" s="5">
        <v>44914</v>
      </c>
      <c r="C58">
        <v>114.48</v>
      </c>
      <c r="D58" s="7">
        <f t="shared" si="2"/>
        <v>113.36733333333331</v>
      </c>
    </row>
    <row r="59" spans="2:4" x14ac:dyDescent="0.3">
      <c r="B59" s="5">
        <v>44911</v>
      </c>
      <c r="C59">
        <v>119.43</v>
      </c>
      <c r="D59" s="7">
        <f t="shared" si="2"/>
        <v>112.57766666666663</v>
      </c>
    </row>
    <row r="60" spans="2:4" x14ac:dyDescent="0.3">
      <c r="B60" s="5">
        <v>44910</v>
      </c>
      <c r="C60">
        <v>116.15</v>
      </c>
      <c r="D60" s="7">
        <f t="shared" si="2"/>
        <v>111.5603333333333</v>
      </c>
    </row>
    <row r="61" spans="2:4" x14ac:dyDescent="0.3">
      <c r="B61" s="5">
        <v>44909</v>
      </c>
      <c r="C61">
        <v>121.59</v>
      </c>
      <c r="D61" s="7">
        <f t="shared" si="2"/>
        <v>110.70666666666664</v>
      </c>
    </row>
    <row r="62" spans="2:4" x14ac:dyDescent="0.3">
      <c r="B62" s="5">
        <v>44908</v>
      </c>
      <c r="C62">
        <v>120.15</v>
      </c>
      <c r="D62" s="7">
        <f t="shared" si="2"/>
        <v>109.82699999999996</v>
      </c>
    </row>
    <row r="63" spans="2:4" x14ac:dyDescent="0.3">
      <c r="B63" s="5">
        <v>44907</v>
      </c>
      <c r="C63">
        <v>114.71</v>
      </c>
      <c r="D63" s="7">
        <f t="shared" si="2"/>
        <v>108.92733333333328</v>
      </c>
    </row>
    <row r="64" spans="2:4" x14ac:dyDescent="0.3">
      <c r="B64" s="5">
        <v>44904</v>
      </c>
      <c r="C64">
        <v>115.9</v>
      </c>
      <c r="D64" s="7">
        <f t="shared" si="2"/>
        <v>108.41033333333328</v>
      </c>
    </row>
    <row r="65" spans="2:4" x14ac:dyDescent="0.3">
      <c r="B65" s="5">
        <v>44903</v>
      </c>
      <c r="C65">
        <v>115.33</v>
      </c>
      <c r="D65" s="7">
        <f t="shared" si="2"/>
        <v>107.81166666666662</v>
      </c>
    </row>
    <row r="66" spans="2:4" x14ac:dyDescent="0.3">
      <c r="B66" s="5">
        <v>44902</v>
      </c>
      <c r="C66">
        <v>113.93</v>
      </c>
      <c r="D66" s="7">
        <f t="shared" si="2"/>
        <v>108.29466666666663</v>
      </c>
    </row>
    <row r="67" spans="2:4" x14ac:dyDescent="0.3">
      <c r="B67" s="5">
        <v>44901</v>
      </c>
      <c r="C67">
        <v>114.12</v>
      </c>
      <c r="D67" s="7">
        <f t="shared" si="2"/>
        <v>109.08066666666664</v>
      </c>
    </row>
    <row r="68" spans="2:4" x14ac:dyDescent="0.3">
      <c r="B68" s="5">
        <v>44900</v>
      </c>
      <c r="C68">
        <v>122.43</v>
      </c>
      <c r="D68" s="7">
        <f t="shared" si="2"/>
        <v>109.60066666666664</v>
      </c>
    </row>
    <row r="69" spans="2:4" x14ac:dyDescent="0.3">
      <c r="B69" s="5">
        <v>44897</v>
      </c>
      <c r="C69">
        <v>123.49</v>
      </c>
      <c r="D69" s="7">
        <f t="shared" si="2"/>
        <v>109.85333333333328</v>
      </c>
    </row>
    <row r="70" spans="2:4" x14ac:dyDescent="0.3">
      <c r="B70" s="5">
        <v>44896</v>
      </c>
      <c r="C70">
        <v>120.44</v>
      </c>
      <c r="D70" s="7">
        <f t="shared" si="2"/>
        <v>110.1213333333333</v>
      </c>
    </row>
    <row r="71" spans="2:4" x14ac:dyDescent="0.3">
      <c r="B71" s="5">
        <v>44895</v>
      </c>
      <c r="C71">
        <v>118.1</v>
      </c>
      <c r="D71" s="7">
        <f t="shared" si="2"/>
        <v>110.54766666666664</v>
      </c>
    </row>
    <row r="72" spans="2:4" x14ac:dyDescent="0.3">
      <c r="B72" s="5">
        <v>44894</v>
      </c>
      <c r="C72">
        <v>109.46</v>
      </c>
      <c r="D72" s="7">
        <f t="shared" si="2"/>
        <v>111.03766666666667</v>
      </c>
    </row>
    <row r="73" spans="2:4" x14ac:dyDescent="0.3">
      <c r="B73" s="5">
        <v>44893</v>
      </c>
      <c r="C73">
        <v>108.78</v>
      </c>
      <c r="D73" s="7">
        <f t="shared" si="2"/>
        <v>111.857</v>
      </c>
    </row>
    <row r="74" spans="2:4" x14ac:dyDescent="0.3">
      <c r="B74" s="5">
        <v>44890</v>
      </c>
      <c r="C74">
        <v>111.41</v>
      </c>
      <c r="D74" s="7">
        <f t="shared" si="2"/>
        <v>112.45633333333335</v>
      </c>
    </row>
    <row r="75" spans="2:4" x14ac:dyDescent="0.3">
      <c r="B75" s="5">
        <v>44888</v>
      </c>
      <c r="C75">
        <v>112.24</v>
      </c>
      <c r="D75" s="7">
        <f t="shared" si="2"/>
        <v>113.08566666666668</v>
      </c>
    </row>
    <row r="76" spans="2:4" x14ac:dyDescent="0.3">
      <c r="B76" s="5">
        <v>44887</v>
      </c>
      <c r="C76">
        <v>111.44</v>
      </c>
      <c r="D76" s="7">
        <f t="shared" si="2"/>
        <v>113.59433333333337</v>
      </c>
    </row>
    <row r="77" spans="2:4" x14ac:dyDescent="0.3">
      <c r="B77" s="5">
        <v>44886</v>
      </c>
      <c r="C77">
        <v>109.86</v>
      </c>
      <c r="D77" s="7">
        <f t="shared" si="2"/>
        <v>114.16433333333335</v>
      </c>
    </row>
    <row r="78" spans="2:4" x14ac:dyDescent="0.3">
      <c r="B78" s="5">
        <v>44883</v>
      </c>
      <c r="C78">
        <v>112.05</v>
      </c>
      <c r="D78" s="7">
        <f t="shared" si="2"/>
        <v>114.96200000000002</v>
      </c>
    </row>
    <row r="79" spans="2:4" x14ac:dyDescent="0.3">
      <c r="B79" s="5">
        <v>44882</v>
      </c>
      <c r="C79">
        <v>111.45</v>
      </c>
      <c r="D79" s="7">
        <f t="shared" si="2"/>
        <v>115.67533333333336</v>
      </c>
    </row>
    <row r="80" spans="2:4" x14ac:dyDescent="0.3">
      <c r="B80" s="5">
        <v>44881</v>
      </c>
      <c r="C80">
        <v>113.23</v>
      </c>
      <c r="D80" s="7">
        <f t="shared" si="2"/>
        <v>116.59600000000002</v>
      </c>
    </row>
    <row r="81" spans="2:4" x14ac:dyDescent="0.3">
      <c r="B81" s="5">
        <v>44880</v>
      </c>
      <c r="C81">
        <v>117.08</v>
      </c>
      <c r="D81" s="7">
        <f t="shared" si="2"/>
        <v>117.45433333333335</v>
      </c>
    </row>
    <row r="82" spans="2:4" x14ac:dyDescent="0.3">
      <c r="B82" s="5">
        <v>44879</v>
      </c>
      <c r="C82">
        <v>114.22</v>
      </c>
      <c r="D82" s="7">
        <f t="shared" si="2"/>
        <v>118.22766666666668</v>
      </c>
    </row>
    <row r="83" spans="2:4" x14ac:dyDescent="0.3">
      <c r="B83" s="5">
        <v>44876</v>
      </c>
      <c r="C83">
        <v>113.02</v>
      </c>
      <c r="D83" s="7">
        <f t="shared" si="2"/>
        <v>119.04066666666668</v>
      </c>
    </row>
    <row r="84" spans="2:4" x14ac:dyDescent="0.3">
      <c r="B84" s="5">
        <v>44875</v>
      </c>
      <c r="C84">
        <v>111.87</v>
      </c>
      <c r="D84" s="7">
        <f t="shared" si="2"/>
        <v>119.79600000000001</v>
      </c>
    </row>
    <row r="85" spans="2:4" x14ac:dyDescent="0.3">
      <c r="B85" s="5">
        <v>44874</v>
      </c>
      <c r="C85">
        <v>101.47</v>
      </c>
      <c r="D85" s="7">
        <f t="shared" si="2"/>
        <v>120.614</v>
      </c>
    </row>
    <row r="86" spans="2:4" x14ac:dyDescent="0.3">
      <c r="B86" s="5">
        <v>44873</v>
      </c>
      <c r="C86">
        <v>96.47</v>
      </c>
      <c r="D86" s="7">
        <f t="shared" si="2"/>
        <v>121.952</v>
      </c>
    </row>
    <row r="87" spans="2:4" x14ac:dyDescent="0.3">
      <c r="B87" s="5">
        <v>44872</v>
      </c>
      <c r="C87">
        <v>96.72</v>
      </c>
      <c r="D87" s="7">
        <f t="shared" si="2"/>
        <v>123.21633333333334</v>
      </c>
    </row>
    <row r="88" spans="2:4" x14ac:dyDescent="0.3">
      <c r="B88" s="5">
        <v>44869</v>
      </c>
      <c r="C88">
        <v>90.79</v>
      </c>
      <c r="D88" s="7">
        <f t="shared" si="2"/>
        <v>124.538</v>
      </c>
    </row>
    <row r="89" spans="2:4" x14ac:dyDescent="0.3">
      <c r="B89" s="5">
        <v>44868</v>
      </c>
      <c r="C89">
        <v>88.91</v>
      </c>
      <c r="D89" s="7">
        <f t="shared" si="2"/>
        <v>126.19199999999999</v>
      </c>
    </row>
    <row r="90" spans="2:4" x14ac:dyDescent="0.3">
      <c r="B90" s="5">
        <v>44867</v>
      </c>
      <c r="C90">
        <v>90.54</v>
      </c>
      <c r="D90" s="7">
        <f t="shared" si="2"/>
        <v>127.989</v>
      </c>
    </row>
    <row r="91" spans="2:4" x14ac:dyDescent="0.3">
      <c r="B91" s="5">
        <v>44866</v>
      </c>
      <c r="C91">
        <v>95.2</v>
      </c>
      <c r="D91" s="7">
        <f t="shared" si="2"/>
        <v>129.70833333333334</v>
      </c>
    </row>
    <row r="92" spans="2:4" x14ac:dyDescent="0.3">
      <c r="B92" s="5">
        <v>44865</v>
      </c>
      <c r="C92">
        <v>93.16</v>
      </c>
      <c r="D92" s="7">
        <f t="shared" si="2"/>
        <v>131.40466666666666</v>
      </c>
    </row>
    <row r="93" spans="2:4" x14ac:dyDescent="0.3">
      <c r="B93" s="5">
        <v>44862</v>
      </c>
      <c r="C93">
        <v>99.2</v>
      </c>
      <c r="D93" s="7">
        <f t="shared" si="2"/>
        <v>133.23333333333332</v>
      </c>
    </row>
    <row r="94" spans="2:4" x14ac:dyDescent="0.3">
      <c r="B94" s="5">
        <v>44861</v>
      </c>
      <c r="C94">
        <v>97.94</v>
      </c>
      <c r="D94" s="7">
        <f t="shared" si="2"/>
        <v>134.803</v>
      </c>
    </row>
    <row r="95" spans="2:4" x14ac:dyDescent="0.3">
      <c r="B95" s="5">
        <v>44860</v>
      </c>
      <c r="C95">
        <v>129.82</v>
      </c>
      <c r="D95" s="7">
        <f t="shared" si="2"/>
        <v>136.52333333333334</v>
      </c>
    </row>
    <row r="96" spans="2:4" x14ac:dyDescent="0.3">
      <c r="B96" s="5">
        <v>44859</v>
      </c>
      <c r="C96">
        <v>137.51</v>
      </c>
      <c r="D96" s="7">
        <f t="shared" si="2"/>
        <v>137.245</v>
      </c>
    </row>
    <row r="97" spans="2:4" x14ac:dyDescent="0.3">
      <c r="B97" s="5">
        <v>44858</v>
      </c>
      <c r="C97">
        <v>129.72</v>
      </c>
      <c r="D97" s="7">
        <f t="shared" si="2"/>
        <v>137.76566666666665</v>
      </c>
    </row>
    <row r="98" spans="2:4" x14ac:dyDescent="0.3">
      <c r="B98" s="5">
        <v>44855</v>
      </c>
      <c r="C98">
        <v>130.01</v>
      </c>
      <c r="D98" s="7">
        <f t="shared" ref="D98:D161" si="3">AVERAGE(C98:C127)</f>
        <v>139.07366666666664</v>
      </c>
    </row>
    <row r="99" spans="2:4" x14ac:dyDescent="0.3">
      <c r="B99" s="5">
        <v>44854</v>
      </c>
      <c r="C99">
        <v>131.53</v>
      </c>
      <c r="D99" s="7">
        <f t="shared" si="3"/>
        <v>140.37833333333336</v>
      </c>
    </row>
    <row r="100" spans="2:4" x14ac:dyDescent="0.3">
      <c r="B100" s="5">
        <v>44853</v>
      </c>
      <c r="C100">
        <v>133.22999999999999</v>
      </c>
      <c r="D100" s="7">
        <f t="shared" si="3"/>
        <v>141.39600000000002</v>
      </c>
    </row>
    <row r="101" spans="2:4" x14ac:dyDescent="0.3">
      <c r="B101" s="5">
        <v>44852</v>
      </c>
      <c r="C101">
        <v>132.80000000000001</v>
      </c>
      <c r="D101" s="7">
        <f t="shared" si="3"/>
        <v>142.30133333333336</v>
      </c>
    </row>
    <row r="102" spans="2:4" x14ac:dyDescent="0.3">
      <c r="B102" s="5">
        <v>44851</v>
      </c>
      <c r="C102">
        <v>134.04</v>
      </c>
      <c r="D102" s="7">
        <f t="shared" si="3"/>
        <v>143.15933333333336</v>
      </c>
    </row>
    <row r="103" spans="2:4" x14ac:dyDescent="0.3">
      <c r="B103" s="5">
        <v>44848</v>
      </c>
      <c r="C103">
        <v>126.76</v>
      </c>
      <c r="D103" s="7">
        <f t="shared" si="3"/>
        <v>144.03533333333334</v>
      </c>
    </row>
    <row r="104" spans="2:4" x14ac:dyDescent="0.3">
      <c r="B104" s="5">
        <v>44847</v>
      </c>
      <c r="C104">
        <v>130.29</v>
      </c>
      <c r="D104" s="7">
        <f t="shared" si="3"/>
        <v>145.322</v>
      </c>
    </row>
    <row r="105" spans="2:4" x14ac:dyDescent="0.3">
      <c r="B105" s="5">
        <v>44846</v>
      </c>
      <c r="C105">
        <v>127.5</v>
      </c>
      <c r="D105" s="7">
        <f t="shared" si="3"/>
        <v>146.41</v>
      </c>
    </row>
    <row r="106" spans="2:4" x14ac:dyDescent="0.3">
      <c r="B106" s="5">
        <v>44845</v>
      </c>
      <c r="C106">
        <v>128.54</v>
      </c>
      <c r="D106" s="7">
        <f t="shared" si="3"/>
        <v>147.39866666666666</v>
      </c>
    </row>
    <row r="107" spans="2:4" x14ac:dyDescent="0.3">
      <c r="B107" s="5">
        <v>44844</v>
      </c>
      <c r="C107">
        <v>133.79</v>
      </c>
      <c r="D107" s="7">
        <f t="shared" si="3"/>
        <v>148.41966666666667</v>
      </c>
    </row>
    <row r="108" spans="2:4" x14ac:dyDescent="0.3">
      <c r="B108" s="5">
        <v>44841</v>
      </c>
      <c r="C108">
        <v>133.44999999999999</v>
      </c>
      <c r="D108" s="7">
        <f t="shared" si="3"/>
        <v>149.35266666666666</v>
      </c>
    </row>
    <row r="109" spans="2:4" x14ac:dyDescent="0.3">
      <c r="B109" s="5">
        <v>44840</v>
      </c>
      <c r="C109">
        <v>139.07</v>
      </c>
      <c r="D109" s="7">
        <f t="shared" si="3"/>
        <v>150.53033333333329</v>
      </c>
    </row>
    <row r="110" spans="2:4" x14ac:dyDescent="0.3">
      <c r="B110" s="5">
        <v>44839</v>
      </c>
      <c r="C110">
        <v>138.97999999999999</v>
      </c>
      <c r="D110" s="7">
        <f t="shared" si="3"/>
        <v>151.33666666666664</v>
      </c>
    </row>
    <row r="111" spans="2:4" x14ac:dyDescent="0.3">
      <c r="B111" s="5">
        <v>44838</v>
      </c>
      <c r="C111">
        <v>140.28</v>
      </c>
      <c r="D111" s="7">
        <f t="shared" si="3"/>
        <v>152.07433333333333</v>
      </c>
    </row>
    <row r="112" spans="2:4" x14ac:dyDescent="0.3">
      <c r="B112" s="5">
        <v>44837</v>
      </c>
      <c r="C112">
        <v>138.61000000000001</v>
      </c>
      <c r="D112" s="7">
        <f t="shared" si="3"/>
        <v>152.83333333333334</v>
      </c>
    </row>
    <row r="113" spans="2:4" x14ac:dyDescent="0.3">
      <c r="B113" s="5">
        <v>44834</v>
      </c>
      <c r="C113">
        <v>135.68</v>
      </c>
      <c r="D113" s="7">
        <f t="shared" si="3"/>
        <v>153.81166666666667</v>
      </c>
    </row>
    <row r="114" spans="2:4" x14ac:dyDescent="0.3">
      <c r="B114" s="5">
        <v>44833</v>
      </c>
      <c r="C114">
        <v>136.41</v>
      </c>
      <c r="D114" s="7">
        <f t="shared" si="3"/>
        <v>155.11099999999999</v>
      </c>
    </row>
    <row r="115" spans="2:4" x14ac:dyDescent="0.3">
      <c r="B115" s="5">
        <v>44832</v>
      </c>
      <c r="C115">
        <v>141.61000000000001</v>
      </c>
      <c r="D115" s="7">
        <f>AVERAGE(C115:C144)</f>
        <v>156.39233333333334</v>
      </c>
    </row>
    <row r="116" spans="2:4" x14ac:dyDescent="0.3">
      <c r="B116" s="5">
        <v>44831</v>
      </c>
      <c r="C116">
        <v>134.4</v>
      </c>
      <c r="D116" s="7">
        <f t="shared" si="3"/>
        <v>157.65433333333337</v>
      </c>
    </row>
    <row r="117" spans="2:4" x14ac:dyDescent="0.3">
      <c r="B117" s="5">
        <v>44830</v>
      </c>
      <c r="C117">
        <v>136.37</v>
      </c>
      <c r="D117" s="7">
        <f t="shared" si="3"/>
        <v>159.20400000000006</v>
      </c>
    </row>
    <row r="118" spans="2:4" x14ac:dyDescent="0.3">
      <c r="B118" s="5">
        <v>44827</v>
      </c>
      <c r="C118">
        <v>140.41</v>
      </c>
      <c r="D118" s="7">
        <f t="shared" si="3"/>
        <v>160.67500000000007</v>
      </c>
    </row>
    <row r="119" spans="2:4" x14ac:dyDescent="0.3">
      <c r="B119" s="5">
        <v>44826</v>
      </c>
      <c r="C119">
        <v>142.82</v>
      </c>
      <c r="D119" s="7">
        <f t="shared" si="3"/>
        <v>161.91100000000003</v>
      </c>
    </row>
    <row r="120" spans="2:4" x14ac:dyDescent="0.3">
      <c r="B120" s="5">
        <v>44825</v>
      </c>
      <c r="C120">
        <v>142.12</v>
      </c>
      <c r="D120" s="7">
        <f t="shared" si="3"/>
        <v>163.095</v>
      </c>
    </row>
    <row r="121" spans="2:4" x14ac:dyDescent="0.3">
      <c r="B121" s="5">
        <v>44824</v>
      </c>
      <c r="C121">
        <v>146.09</v>
      </c>
      <c r="D121" s="7">
        <f t="shared" si="3"/>
        <v>163.97533333333331</v>
      </c>
    </row>
    <row r="122" spans="2:4" x14ac:dyDescent="0.3">
      <c r="B122" s="5">
        <v>44823</v>
      </c>
      <c r="C122">
        <v>148.02000000000001</v>
      </c>
      <c r="D122" s="7">
        <f t="shared" si="3"/>
        <v>164.78066666666663</v>
      </c>
    </row>
    <row r="123" spans="2:4" x14ac:dyDescent="0.3">
      <c r="B123" s="5">
        <v>44820</v>
      </c>
      <c r="C123">
        <v>146.29</v>
      </c>
      <c r="D123" s="7">
        <f t="shared" si="3"/>
        <v>165.41699999999997</v>
      </c>
    </row>
    <row r="124" spans="2:4" x14ac:dyDescent="0.3">
      <c r="B124" s="5">
        <v>44819</v>
      </c>
      <c r="C124">
        <v>149.55000000000001</v>
      </c>
      <c r="D124" s="7">
        <f t="shared" si="3"/>
        <v>166.22633333333332</v>
      </c>
    </row>
    <row r="125" spans="2:4" x14ac:dyDescent="0.3">
      <c r="B125" s="5">
        <v>44818</v>
      </c>
      <c r="C125">
        <v>151.47</v>
      </c>
      <c r="D125" s="7">
        <f t="shared" si="3"/>
        <v>166.86799999999999</v>
      </c>
    </row>
    <row r="126" spans="2:4" x14ac:dyDescent="0.3">
      <c r="B126" s="5">
        <v>44817</v>
      </c>
      <c r="C126">
        <v>153.13</v>
      </c>
      <c r="D126" s="7">
        <f t="shared" si="3"/>
        <v>167.15866666666662</v>
      </c>
    </row>
    <row r="127" spans="2:4" x14ac:dyDescent="0.3">
      <c r="B127" s="5">
        <v>44816</v>
      </c>
      <c r="C127">
        <v>168.96</v>
      </c>
      <c r="D127" s="7">
        <f t="shared" si="3"/>
        <v>167.38533333333328</v>
      </c>
    </row>
    <row r="128" spans="2:4" x14ac:dyDescent="0.3">
      <c r="B128" s="5">
        <v>44813</v>
      </c>
      <c r="C128">
        <v>169.15</v>
      </c>
      <c r="D128" s="7">
        <f t="shared" si="3"/>
        <v>167.0566666666667</v>
      </c>
    </row>
    <row r="129" spans="2:4" x14ac:dyDescent="0.3">
      <c r="B129" s="5">
        <v>44812</v>
      </c>
      <c r="C129">
        <v>162.06</v>
      </c>
      <c r="D129" s="7">
        <f t="shared" si="3"/>
        <v>166.77566666666669</v>
      </c>
    </row>
    <row r="130" spans="2:4" x14ac:dyDescent="0.3">
      <c r="B130" s="5">
        <v>44811</v>
      </c>
      <c r="C130">
        <v>160.38999999999999</v>
      </c>
      <c r="D130" s="7">
        <f t="shared" si="3"/>
        <v>167.02633333333333</v>
      </c>
    </row>
    <row r="131" spans="2:4" x14ac:dyDescent="0.3">
      <c r="B131" s="5">
        <v>44810</v>
      </c>
      <c r="C131">
        <v>158.54</v>
      </c>
      <c r="D131" s="7">
        <f t="shared" si="3"/>
        <v>166.98500000000004</v>
      </c>
    </row>
    <row r="132" spans="2:4" x14ac:dyDescent="0.3">
      <c r="B132" s="5">
        <v>44806</v>
      </c>
      <c r="C132">
        <v>160.32</v>
      </c>
      <c r="D132" s="7">
        <f t="shared" si="3"/>
        <v>167.25533333333337</v>
      </c>
    </row>
    <row r="133" spans="2:4" x14ac:dyDescent="0.3">
      <c r="B133" s="5">
        <v>44805</v>
      </c>
      <c r="C133">
        <v>165.36</v>
      </c>
      <c r="D133" s="7">
        <f t="shared" si="3"/>
        <v>167.55366666666669</v>
      </c>
    </row>
    <row r="134" spans="2:4" x14ac:dyDescent="0.3">
      <c r="B134" s="5">
        <v>44804</v>
      </c>
      <c r="C134">
        <v>162.93</v>
      </c>
      <c r="D134" s="7">
        <f t="shared" si="3"/>
        <v>168.14733333333336</v>
      </c>
    </row>
    <row r="135" spans="2:4" x14ac:dyDescent="0.3">
      <c r="B135" s="5">
        <v>44803</v>
      </c>
      <c r="C135">
        <v>157.16</v>
      </c>
      <c r="D135" s="7">
        <f t="shared" si="3"/>
        <v>168.81933333333336</v>
      </c>
    </row>
    <row r="136" spans="2:4" x14ac:dyDescent="0.3">
      <c r="B136" s="5">
        <v>44802</v>
      </c>
      <c r="C136">
        <v>159.16999999999999</v>
      </c>
      <c r="D136" s="7">
        <f t="shared" si="3"/>
        <v>169.44000000000003</v>
      </c>
    </row>
    <row r="137" spans="2:4" x14ac:dyDescent="0.3">
      <c r="B137" s="5">
        <v>44799</v>
      </c>
      <c r="C137">
        <v>161.78</v>
      </c>
      <c r="D137" s="7">
        <f t="shared" si="3"/>
        <v>169.70866666666669</v>
      </c>
    </row>
    <row r="138" spans="2:4" x14ac:dyDescent="0.3">
      <c r="B138" s="5">
        <v>44798</v>
      </c>
      <c r="C138">
        <v>168.78</v>
      </c>
      <c r="D138" s="7">
        <f t="shared" si="3"/>
        <v>169.80600000000001</v>
      </c>
    </row>
    <row r="139" spans="2:4" x14ac:dyDescent="0.3">
      <c r="B139" s="5">
        <v>44797</v>
      </c>
      <c r="C139">
        <v>163.26</v>
      </c>
      <c r="D139" s="7">
        <f t="shared" si="3"/>
        <v>169.44833333333332</v>
      </c>
    </row>
    <row r="140" spans="2:4" x14ac:dyDescent="0.3">
      <c r="B140" s="5">
        <v>44796</v>
      </c>
      <c r="C140">
        <v>161.11000000000001</v>
      </c>
      <c r="D140" s="7">
        <f t="shared" si="3"/>
        <v>169.45599999999999</v>
      </c>
    </row>
    <row r="141" spans="2:4" x14ac:dyDescent="0.3">
      <c r="B141" s="5">
        <v>44795</v>
      </c>
      <c r="C141">
        <v>163.05000000000001</v>
      </c>
      <c r="D141" s="7">
        <f t="shared" si="3"/>
        <v>169.52799999999999</v>
      </c>
    </row>
    <row r="142" spans="2:4" x14ac:dyDescent="0.3">
      <c r="B142" s="5">
        <v>44792</v>
      </c>
      <c r="C142">
        <v>167.96</v>
      </c>
      <c r="D142" s="7">
        <f t="shared" si="3"/>
        <v>169.52233333333334</v>
      </c>
    </row>
    <row r="143" spans="2:4" x14ac:dyDescent="0.3">
      <c r="B143" s="5">
        <v>44791</v>
      </c>
      <c r="C143">
        <v>174.66</v>
      </c>
      <c r="D143" s="7">
        <f t="shared" si="3"/>
        <v>169.61966666666666</v>
      </c>
    </row>
    <row r="144" spans="2:4" x14ac:dyDescent="0.3">
      <c r="B144" s="5">
        <v>44790</v>
      </c>
      <c r="C144">
        <v>174.85</v>
      </c>
      <c r="D144" s="7">
        <f t="shared" si="3"/>
        <v>169.53733333333332</v>
      </c>
    </row>
    <row r="145" spans="2:4" x14ac:dyDescent="0.3">
      <c r="B145" s="5">
        <v>44789</v>
      </c>
      <c r="C145">
        <v>179.47</v>
      </c>
      <c r="D145" s="7">
        <f t="shared" si="3"/>
        <v>169.36800000000002</v>
      </c>
    </row>
    <row r="146" spans="2:4" x14ac:dyDescent="0.3">
      <c r="B146" s="5">
        <v>44788</v>
      </c>
      <c r="C146">
        <v>180.89</v>
      </c>
      <c r="D146" s="7">
        <f t="shared" si="3"/>
        <v>168.99200000000005</v>
      </c>
    </row>
    <row r="147" spans="2:4" x14ac:dyDescent="0.3">
      <c r="B147" s="5">
        <v>44785</v>
      </c>
      <c r="C147">
        <v>180.5</v>
      </c>
      <c r="D147" s="7">
        <f t="shared" si="3"/>
        <v>168.29666666666665</v>
      </c>
    </row>
    <row r="148" spans="2:4" x14ac:dyDescent="0.3">
      <c r="B148" s="5">
        <v>44784</v>
      </c>
      <c r="C148">
        <v>177.49</v>
      </c>
      <c r="D148" s="7">
        <f t="shared" si="3"/>
        <v>167.655</v>
      </c>
    </row>
    <row r="149" spans="2:4" x14ac:dyDescent="0.3">
      <c r="B149" s="5">
        <v>44783</v>
      </c>
      <c r="C149">
        <v>178.34</v>
      </c>
      <c r="D149" s="7">
        <f t="shared" si="3"/>
        <v>167.20333333333335</v>
      </c>
    </row>
    <row r="150" spans="2:4" x14ac:dyDescent="0.3">
      <c r="B150" s="5">
        <v>44782</v>
      </c>
      <c r="C150">
        <v>168.53</v>
      </c>
      <c r="D150" s="7">
        <f t="shared" si="3"/>
        <v>166.61466666666669</v>
      </c>
    </row>
    <row r="151" spans="2:4" x14ac:dyDescent="0.3">
      <c r="B151" s="5">
        <v>44781</v>
      </c>
      <c r="C151">
        <v>170.25</v>
      </c>
      <c r="D151" s="7">
        <f t="shared" si="3"/>
        <v>166.64666666666668</v>
      </c>
    </row>
    <row r="152" spans="2:4" x14ac:dyDescent="0.3">
      <c r="B152" s="5">
        <v>44778</v>
      </c>
      <c r="C152">
        <v>167.11</v>
      </c>
      <c r="D152" s="7">
        <f t="shared" si="3"/>
        <v>166.64366666666669</v>
      </c>
    </row>
    <row r="153" spans="2:4" x14ac:dyDescent="0.3">
      <c r="B153" s="5">
        <v>44777</v>
      </c>
      <c r="C153">
        <v>170.57</v>
      </c>
      <c r="D153" s="7">
        <f t="shared" si="3"/>
        <v>166.36499999999998</v>
      </c>
    </row>
    <row r="154" spans="2:4" x14ac:dyDescent="0.3">
      <c r="B154" s="5">
        <v>44776</v>
      </c>
      <c r="C154">
        <v>168.8</v>
      </c>
      <c r="D154" s="7">
        <f t="shared" si="3"/>
        <v>165.87433333333334</v>
      </c>
    </row>
    <row r="155" spans="2:4" x14ac:dyDescent="0.3">
      <c r="B155" s="5">
        <v>44775</v>
      </c>
      <c r="C155">
        <v>160.19</v>
      </c>
      <c r="D155" s="7">
        <f t="shared" si="3"/>
        <v>165.48266666666672</v>
      </c>
    </row>
    <row r="156" spans="2:4" x14ac:dyDescent="0.3">
      <c r="B156" s="5">
        <v>44774</v>
      </c>
      <c r="C156">
        <v>159.93</v>
      </c>
      <c r="D156" s="7">
        <f t="shared" si="3"/>
        <v>165.60100000000003</v>
      </c>
    </row>
    <row r="157" spans="2:4" x14ac:dyDescent="0.3">
      <c r="B157" s="5">
        <v>44771</v>
      </c>
      <c r="C157">
        <v>159.1</v>
      </c>
      <c r="D157" s="7">
        <f t="shared" si="3"/>
        <v>165.63233333333335</v>
      </c>
    </row>
    <row r="158" spans="2:4" x14ac:dyDescent="0.3">
      <c r="B158" s="5">
        <v>44770</v>
      </c>
      <c r="C158">
        <v>160.72</v>
      </c>
      <c r="D158" s="7">
        <f t="shared" si="3"/>
        <v>165.97400000000005</v>
      </c>
    </row>
    <row r="159" spans="2:4" x14ac:dyDescent="0.3">
      <c r="B159" s="5">
        <v>44769</v>
      </c>
      <c r="C159">
        <v>169.58</v>
      </c>
      <c r="D159" s="7">
        <f t="shared" si="3"/>
        <v>166.07433333333336</v>
      </c>
    </row>
    <row r="160" spans="2:4" x14ac:dyDescent="0.3">
      <c r="B160" s="5">
        <v>44768</v>
      </c>
      <c r="C160">
        <v>159.15</v>
      </c>
      <c r="D160" s="7">
        <f t="shared" si="3"/>
        <v>165.89699999999999</v>
      </c>
    </row>
    <row r="161" spans="2:4" x14ac:dyDescent="0.3">
      <c r="B161" s="5">
        <v>44767</v>
      </c>
      <c r="C161">
        <v>166.65</v>
      </c>
      <c r="D161" s="7">
        <f t="shared" si="3"/>
        <v>166.44433333333333</v>
      </c>
    </row>
    <row r="162" spans="2:4" x14ac:dyDescent="0.3">
      <c r="B162" s="5">
        <v>44764</v>
      </c>
      <c r="C162">
        <v>169.27</v>
      </c>
      <c r="D162" s="7">
        <f t="shared" ref="D162:D225" si="4">AVERAGE(C162:C191)</f>
        <v>167.02266666666668</v>
      </c>
    </row>
    <row r="163" spans="2:4" x14ac:dyDescent="0.3">
      <c r="B163" s="5">
        <v>44763</v>
      </c>
      <c r="C163">
        <v>183.17</v>
      </c>
      <c r="D163" s="7">
        <f t="shared" si="4"/>
        <v>167.935</v>
      </c>
    </row>
    <row r="164" spans="2:4" x14ac:dyDescent="0.3">
      <c r="B164" s="5">
        <v>44762</v>
      </c>
      <c r="C164">
        <v>183.09</v>
      </c>
      <c r="D164" s="7">
        <f t="shared" si="4"/>
        <v>168.351</v>
      </c>
    </row>
    <row r="165" spans="2:4" x14ac:dyDescent="0.3">
      <c r="B165" s="5">
        <v>44761</v>
      </c>
      <c r="C165">
        <v>175.78</v>
      </c>
      <c r="D165" s="7">
        <f t="shared" si="4"/>
        <v>168.72299999999998</v>
      </c>
    </row>
    <row r="166" spans="2:4" x14ac:dyDescent="0.3">
      <c r="B166" s="5">
        <v>44760</v>
      </c>
      <c r="C166">
        <v>167.23</v>
      </c>
      <c r="D166" s="7">
        <f t="shared" si="4"/>
        <v>169.22299999999998</v>
      </c>
    </row>
    <row r="167" spans="2:4" x14ac:dyDescent="0.3">
      <c r="B167" s="5">
        <v>44757</v>
      </c>
      <c r="C167">
        <v>164.7</v>
      </c>
      <c r="D167" s="7">
        <f t="shared" si="4"/>
        <v>170.27733333333336</v>
      </c>
    </row>
    <row r="168" spans="2:4" x14ac:dyDescent="0.3">
      <c r="B168" s="5">
        <v>44756</v>
      </c>
      <c r="C168">
        <v>158.05000000000001</v>
      </c>
      <c r="D168" s="7">
        <f t="shared" si="4"/>
        <v>171.0753333333333</v>
      </c>
    </row>
    <row r="169" spans="2:4" x14ac:dyDescent="0.3">
      <c r="B169" s="5">
        <v>44755</v>
      </c>
      <c r="C169">
        <v>163.49</v>
      </c>
      <c r="D169" s="7">
        <f t="shared" si="4"/>
        <v>172.26166666666668</v>
      </c>
    </row>
    <row r="170" spans="2:4" x14ac:dyDescent="0.3">
      <c r="B170" s="5">
        <v>44754</v>
      </c>
      <c r="C170">
        <v>163.27000000000001</v>
      </c>
      <c r="D170" s="7">
        <f t="shared" si="4"/>
        <v>173.31633333333335</v>
      </c>
    </row>
    <row r="171" spans="2:4" x14ac:dyDescent="0.3">
      <c r="B171" s="5">
        <v>44753</v>
      </c>
      <c r="C171">
        <v>162.88</v>
      </c>
      <c r="D171" s="7">
        <f t="shared" si="4"/>
        <v>174.26166666666671</v>
      </c>
    </row>
    <row r="172" spans="2:4" x14ac:dyDescent="0.3">
      <c r="B172" s="5">
        <v>44750</v>
      </c>
      <c r="C172">
        <v>170.88</v>
      </c>
      <c r="D172" s="7">
        <f t="shared" si="4"/>
        <v>174.96000000000004</v>
      </c>
    </row>
    <row r="173" spans="2:4" x14ac:dyDescent="0.3">
      <c r="B173" s="5">
        <v>44749</v>
      </c>
      <c r="C173">
        <v>172.19</v>
      </c>
      <c r="D173" s="7">
        <f t="shared" si="4"/>
        <v>175.3066666666667</v>
      </c>
    </row>
    <row r="174" spans="2:4" x14ac:dyDescent="0.3">
      <c r="B174" s="5">
        <v>44748</v>
      </c>
      <c r="C174">
        <v>169.77</v>
      </c>
      <c r="D174" s="7">
        <f t="shared" si="4"/>
        <v>176.108</v>
      </c>
    </row>
    <row r="175" spans="2:4" x14ac:dyDescent="0.3">
      <c r="B175" s="5">
        <v>44747</v>
      </c>
      <c r="C175">
        <v>168.19</v>
      </c>
      <c r="D175" s="7">
        <f t="shared" si="4"/>
        <v>176.90033333333335</v>
      </c>
    </row>
    <row r="176" spans="2:4" x14ac:dyDescent="0.3">
      <c r="B176" s="5">
        <v>44743</v>
      </c>
      <c r="C176">
        <v>160.03</v>
      </c>
      <c r="D176" s="7">
        <f t="shared" si="4"/>
        <v>177.6703333333333</v>
      </c>
    </row>
    <row r="177" spans="2:4" x14ac:dyDescent="0.3">
      <c r="B177" s="5">
        <v>44742</v>
      </c>
      <c r="C177">
        <v>161.25</v>
      </c>
      <c r="D177" s="7">
        <f t="shared" si="4"/>
        <v>178.74399999999997</v>
      </c>
    </row>
    <row r="178" spans="2:4" x14ac:dyDescent="0.3">
      <c r="B178" s="5">
        <v>44741</v>
      </c>
      <c r="C178">
        <v>163.94</v>
      </c>
      <c r="D178" s="7">
        <f t="shared" si="4"/>
        <v>180.12299999999999</v>
      </c>
    </row>
    <row r="179" spans="2:4" x14ac:dyDescent="0.3">
      <c r="B179" s="5">
        <v>44740</v>
      </c>
      <c r="C179">
        <v>160.68</v>
      </c>
      <c r="D179" s="7">
        <f t="shared" si="4"/>
        <v>181.32633333333331</v>
      </c>
    </row>
    <row r="180" spans="2:4" x14ac:dyDescent="0.3">
      <c r="B180" s="5">
        <v>44739</v>
      </c>
      <c r="C180">
        <v>169.49</v>
      </c>
      <c r="D180" s="7">
        <f t="shared" si="4"/>
        <v>182.59099999999995</v>
      </c>
    </row>
    <row r="181" spans="2:4" x14ac:dyDescent="0.3">
      <c r="B181" s="5">
        <v>44736</v>
      </c>
      <c r="C181">
        <v>170.16</v>
      </c>
      <c r="D181" s="7">
        <f t="shared" si="4"/>
        <v>183.31599999999997</v>
      </c>
    </row>
    <row r="182" spans="2:4" x14ac:dyDescent="0.3">
      <c r="B182" s="5">
        <v>44735</v>
      </c>
      <c r="C182">
        <v>158.75</v>
      </c>
      <c r="D182" s="7">
        <f t="shared" si="4"/>
        <v>183.93533333333332</v>
      </c>
    </row>
    <row r="183" spans="2:4" x14ac:dyDescent="0.3">
      <c r="B183" s="5">
        <v>44734</v>
      </c>
      <c r="C183">
        <v>155.85</v>
      </c>
      <c r="D183" s="7">
        <f t="shared" si="4"/>
        <v>185.23199999999997</v>
      </c>
    </row>
    <row r="184" spans="2:4" x14ac:dyDescent="0.3">
      <c r="B184" s="5">
        <v>44733</v>
      </c>
      <c r="C184">
        <v>157.05000000000001</v>
      </c>
      <c r="D184" s="7">
        <f t="shared" si="4"/>
        <v>186.57733333333331</v>
      </c>
    </row>
    <row r="185" spans="2:4" x14ac:dyDescent="0.3">
      <c r="B185" s="5">
        <v>44729</v>
      </c>
      <c r="C185">
        <v>163.74</v>
      </c>
      <c r="D185" s="7">
        <f t="shared" si="4"/>
        <v>188.13466666666665</v>
      </c>
    </row>
    <row r="186" spans="2:4" x14ac:dyDescent="0.3">
      <c r="B186" s="5">
        <v>44728</v>
      </c>
      <c r="C186">
        <v>160.87</v>
      </c>
      <c r="D186" s="7">
        <f t="shared" si="4"/>
        <v>189.61933333333329</v>
      </c>
    </row>
    <row r="187" spans="2:4" x14ac:dyDescent="0.3">
      <c r="B187" s="5">
        <v>44727</v>
      </c>
      <c r="C187">
        <v>169.35</v>
      </c>
      <c r="D187" s="7">
        <f t="shared" si="4"/>
        <v>191.70399999999998</v>
      </c>
    </row>
    <row r="188" spans="2:4" x14ac:dyDescent="0.3">
      <c r="B188" s="5">
        <v>44726</v>
      </c>
      <c r="C188">
        <v>163.72999999999999</v>
      </c>
      <c r="D188" s="7">
        <f t="shared" si="4"/>
        <v>193.12666666666661</v>
      </c>
    </row>
    <row r="189" spans="2:4" x14ac:dyDescent="0.3">
      <c r="B189" s="5">
        <v>44725</v>
      </c>
      <c r="C189">
        <v>164.26</v>
      </c>
      <c r="D189" s="7">
        <f t="shared" si="4"/>
        <v>194.70666666666662</v>
      </c>
    </row>
    <row r="190" spans="2:4" x14ac:dyDescent="0.3">
      <c r="B190" s="5">
        <v>44722</v>
      </c>
      <c r="C190">
        <v>175.57</v>
      </c>
      <c r="D190" s="7">
        <f t="shared" si="4"/>
        <v>195.91366666666664</v>
      </c>
    </row>
    <row r="191" spans="2:4" x14ac:dyDescent="0.3">
      <c r="B191" s="5">
        <v>44721</v>
      </c>
      <c r="C191">
        <v>184</v>
      </c>
      <c r="D191" s="7">
        <f t="shared" si="4"/>
        <v>196.91899999999995</v>
      </c>
    </row>
    <row r="192" spans="2:4" x14ac:dyDescent="0.3">
      <c r="B192" s="5">
        <v>44720</v>
      </c>
      <c r="C192">
        <v>196.64</v>
      </c>
      <c r="D192" s="7">
        <f t="shared" si="4"/>
        <v>196.61733333333328</v>
      </c>
    </row>
    <row r="193" spans="2:4" x14ac:dyDescent="0.3">
      <c r="B193" s="5">
        <v>44719</v>
      </c>
      <c r="C193">
        <v>195.65</v>
      </c>
      <c r="D193" s="7">
        <f t="shared" si="4"/>
        <v>196.09433333333328</v>
      </c>
    </row>
    <row r="194" spans="2:4" x14ac:dyDescent="0.3">
      <c r="B194" s="5">
        <v>44718</v>
      </c>
      <c r="C194">
        <v>194.25</v>
      </c>
      <c r="D194" s="7">
        <f t="shared" si="4"/>
        <v>195.80566666666661</v>
      </c>
    </row>
    <row r="195" spans="2:4" x14ac:dyDescent="0.3">
      <c r="B195" s="5">
        <v>44715</v>
      </c>
      <c r="C195">
        <v>190.78</v>
      </c>
      <c r="D195" s="7">
        <f t="shared" si="4"/>
        <v>195.46766666666662</v>
      </c>
    </row>
    <row r="196" spans="2:4" x14ac:dyDescent="0.3">
      <c r="B196" s="5">
        <v>44714</v>
      </c>
      <c r="C196">
        <v>198.86</v>
      </c>
      <c r="D196" s="7">
        <f t="shared" si="4"/>
        <v>195.3773333333333</v>
      </c>
    </row>
    <row r="197" spans="2:4" x14ac:dyDescent="0.3">
      <c r="B197" s="5">
        <v>44713</v>
      </c>
      <c r="C197">
        <v>188.64</v>
      </c>
      <c r="D197" s="7">
        <f t="shared" si="4"/>
        <v>195.42933333333332</v>
      </c>
    </row>
    <row r="198" spans="2:4" x14ac:dyDescent="0.3">
      <c r="B198" s="5">
        <v>44712</v>
      </c>
      <c r="C198">
        <v>193.64</v>
      </c>
      <c r="D198" s="7">
        <f t="shared" si="4"/>
        <v>196.38499999999996</v>
      </c>
    </row>
    <row r="199" spans="2:4" x14ac:dyDescent="0.3">
      <c r="B199" s="5">
        <v>44708</v>
      </c>
      <c r="C199">
        <v>195.13</v>
      </c>
      <c r="D199" s="7">
        <f t="shared" si="4"/>
        <v>196.95599999999999</v>
      </c>
    </row>
    <row r="200" spans="2:4" x14ac:dyDescent="0.3">
      <c r="B200" s="5">
        <v>44707</v>
      </c>
      <c r="C200">
        <v>191.63</v>
      </c>
      <c r="D200" s="7">
        <f t="shared" si="4"/>
        <v>197.45766666666665</v>
      </c>
    </row>
    <row r="201" spans="2:4" x14ac:dyDescent="0.3">
      <c r="B201" s="5">
        <v>44706</v>
      </c>
      <c r="C201">
        <v>183.83</v>
      </c>
      <c r="D201" s="7">
        <f t="shared" si="4"/>
        <v>198.23633333333333</v>
      </c>
    </row>
    <row r="202" spans="2:4" x14ac:dyDescent="0.3">
      <c r="B202" s="5">
        <v>44705</v>
      </c>
      <c r="C202">
        <v>181.28</v>
      </c>
      <c r="D202" s="7">
        <f t="shared" si="4"/>
        <v>199.2466666666667</v>
      </c>
    </row>
    <row r="203" spans="2:4" x14ac:dyDescent="0.3">
      <c r="B203" s="5">
        <v>44704</v>
      </c>
      <c r="C203">
        <v>196.23</v>
      </c>
      <c r="D203" s="7">
        <f t="shared" si="4"/>
        <v>200.41933333333336</v>
      </c>
    </row>
    <row r="204" spans="2:4" x14ac:dyDescent="0.3">
      <c r="B204" s="5">
        <v>44701</v>
      </c>
      <c r="C204">
        <v>193.54</v>
      </c>
      <c r="D204" s="7">
        <f t="shared" si="4"/>
        <v>201.28933333333333</v>
      </c>
    </row>
    <row r="205" spans="2:4" x14ac:dyDescent="0.3">
      <c r="B205" s="5">
        <v>44700</v>
      </c>
      <c r="C205">
        <v>191.29</v>
      </c>
      <c r="D205" s="7">
        <f t="shared" si="4"/>
        <v>202.26966666666669</v>
      </c>
    </row>
    <row r="206" spans="2:4" x14ac:dyDescent="0.3">
      <c r="B206" s="5">
        <v>44699</v>
      </c>
      <c r="C206">
        <v>192.24</v>
      </c>
      <c r="D206" s="7">
        <f t="shared" si="4"/>
        <v>203.3366666666667</v>
      </c>
    </row>
    <row r="207" spans="2:4" x14ac:dyDescent="0.3">
      <c r="B207" s="5">
        <v>44698</v>
      </c>
      <c r="C207">
        <v>202.62</v>
      </c>
      <c r="D207" s="7">
        <f t="shared" si="4"/>
        <v>204.65666666666672</v>
      </c>
    </row>
    <row r="208" spans="2:4" x14ac:dyDescent="0.3">
      <c r="B208" s="5">
        <v>44697</v>
      </c>
      <c r="C208">
        <v>200.04</v>
      </c>
      <c r="D208" s="7">
        <f t="shared" si="4"/>
        <v>205.69900000000001</v>
      </c>
    </row>
    <row r="209" spans="2:4" x14ac:dyDescent="0.3">
      <c r="B209" s="5">
        <v>44694</v>
      </c>
      <c r="C209">
        <v>198.62</v>
      </c>
      <c r="D209" s="7">
        <f t="shared" si="4"/>
        <v>206.52600000000001</v>
      </c>
    </row>
    <row r="210" spans="2:4" x14ac:dyDescent="0.3">
      <c r="B210" s="5">
        <v>44693</v>
      </c>
      <c r="C210">
        <v>191.24</v>
      </c>
      <c r="D210" s="7">
        <f t="shared" si="4"/>
        <v>207.31733333333335</v>
      </c>
    </row>
    <row r="211" spans="2:4" x14ac:dyDescent="0.3">
      <c r="B211" s="5">
        <v>44692</v>
      </c>
      <c r="C211">
        <v>188.74</v>
      </c>
      <c r="D211" s="7">
        <f t="shared" si="4"/>
        <v>208.53766666666669</v>
      </c>
    </row>
    <row r="212" spans="2:4" x14ac:dyDescent="0.3">
      <c r="B212" s="5">
        <v>44691</v>
      </c>
      <c r="C212">
        <v>197.65</v>
      </c>
      <c r="D212" s="7">
        <f t="shared" si="4"/>
        <v>209.90833333333333</v>
      </c>
    </row>
    <row r="213" spans="2:4" x14ac:dyDescent="0.3">
      <c r="B213" s="5">
        <v>44690</v>
      </c>
      <c r="C213">
        <v>196.21</v>
      </c>
      <c r="D213" s="7">
        <f t="shared" si="4"/>
        <v>210.77300000000005</v>
      </c>
    </row>
    <row r="214" spans="2:4" x14ac:dyDescent="0.3">
      <c r="B214" s="5">
        <v>44687</v>
      </c>
      <c r="C214">
        <v>203.77</v>
      </c>
      <c r="D214" s="7">
        <f t="shared" si="4"/>
        <v>211.62666666666669</v>
      </c>
    </row>
    <row r="215" spans="2:4" x14ac:dyDescent="0.3">
      <c r="B215" s="5">
        <v>44686</v>
      </c>
      <c r="C215">
        <v>208.28</v>
      </c>
      <c r="D215" s="7">
        <f t="shared" si="4"/>
        <v>212.15333333333334</v>
      </c>
    </row>
    <row r="216" spans="2:4" x14ac:dyDescent="0.3">
      <c r="B216" s="5">
        <v>44685</v>
      </c>
      <c r="C216">
        <v>223.41</v>
      </c>
      <c r="D216" s="7">
        <f t="shared" si="4"/>
        <v>212.32599999999996</v>
      </c>
    </row>
    <row r="217" spans="2:4" x14ac:dyDescent="0.3">
      <c r="B217" s="5">
        <v>44684</v>
      </c>
      <c r="C217">
        <v>212.03</v>
      </c>
      <c r="D217" s="7">
        <f t="shared" si="4"/>
        <v>212.10066666666665</v>
      </c>
    </row>
    <row r="218" spans="2:4" x14ac:dyDescent="0.3">
      <c r="B218" s="5">
        <v>44683</v>
      </c>
      <c r="C218">
        <v>211.13</v>
      </c>
      <c r="D218" s="7">
        <f t="shared" si="4"/>
        <v>212.08266666666663</v>
      </c>
    </row>
    <row r="219" spans="2:4" x14ac:dyDescent="0.3">
      <c r="B219" s="5">
        <v>44680</v>
      </c>
      <c r="C219">
        <v>200.47</v>
      </c>
      <c r="D219" s="7">
        <f t="shared" si="4"/>
        <v>212.26133333333328</v>
      </c>
    </row>
    <row r="220" spans="2:4" x14ac:dyDescent="0.3">
      <c r="B220" s="5">
        <v>44679</v>
      </c>
      <c r="C220">
        <v>205.73</v>
      </c>
      <c r="D220" s="7">
        <f t="shared" si="4"/>
        <v>212.50699999999998</v>
      </c>
    </row>
    <row r="221" spans="2:4" x14ac:dyDescent="0.3">
      <c r="B221" s="5">
        <v>44678</v>
      </c>
      <c r="C221">
        <v>174.95</v>
      </c>
      <c r="D221" s="7">
        <f t="shared" si="4"/>
        <v>212.43699999999995</v>
      </c>
    </row>
    <row r="222" spans="2:4" x14ac:dyDescent="0.3">
      <c r="B222" s="5">
        <v>44677</v>
      </c>
      <c r="C222">
        <v>180.95</v>
      </c>
      <c r="D222" s="7">
        <f t="shared" si="4"/>
        <v>213.00633333333329</v>
      </c>
    </row>
    <row r="223" spans="2:4" x14ac:dyDescent="0.3">
      <c r="B223" s="5">
        <v>44676</v>
      </c>
      <c r="C223">
        <v>186.99</v>
      </c>
      <c r="D223" s="7">
        <f t="shared" si="4"/>
        <v>213.19566666666663</v>
      </c>
    </row>
    <row r="224" spans="2:4" x14ac:dyDescent="0.3">
      <c r="B224" s="5">
        <v>44673</v>
      </c>
      <c r="C224">
        <v>184.11</v>
      </c>
      <c r="D224" s="7">
        <f t="shared" si="4"/>
        <v>213.2163333333333</v>
      </c>
    </row>
    <row r="225" spans="2:4" x14ac:dyDescent="0.3">
      <c r="B225" s="5">
        <v>44672</v>
      </c>
      <c r="C225">
        <v>188.07</v>
      </c>
      <c r="D225" s="7">
        <f t="shared" si="4"/>
        <v>213.5863333333333</v>
      </c>
    </row>
    <row r="226" spans="2:4" x14ac:dyDescent="0.3">
      <c r="B226" s="5">
        <v>44671</v>
      </c>
      <c r="C226">
        <v>200.42</v>
      </c>
      <c r="D226" s="7">
        <f t="shared" ref="D226:D255" si="5">AVERAGE(C226:C255)</f>
        <v>213.934</v>
      </c>
    </row>
    <row r="227" spans="2:4" x14ac:dyDescent="0.3">
      <c r="B227" s="5">
        <v>44670</v>
      </c>
      <c r="C227">
        <v>217.31</v>
      </c>
      <c r="D227" s="7">
        <f t="shared" si="5"/>
        <v>213.59633333333332</v>
      </c>
    </row>
    <row r="228" spans="2:4" x14ac:dyDescent="0.3">
      <c r="B228" s="5">
        <v>44669</v>
      </c>
      <c r="C228">
        <v>210.77</v>
      </c>
      <c r="D228" s="7">
        <f t="shared" si="5"/>
        <v>212.60166666666666</v>
      </c>
    </row>
    <row r="229" spans="2:4" x14ac:dyDescent="0.3">
      <c r="B229" s="5">
        <v>44665</v>
      </c>
      <c r="C229">
        <v>210.18</v>
      </c>
      <c r="D229" s="7">
        <f t="shared" si="5"/>
        <v>212.24466666666669</v>
      </c>
    </row>
    <row r="230" spans="2:4" x14ac:dyDescent="0.3">
      <c r="B230" s="5">
        <v>44664</v>
      </c>
      <c r="C230">
        <v>214.99</v>
      </c>
      <c r="D230" s="7">
        <f t="shared" si="5"/>
        <v>212.00433333333336</v>
      </c>
    </row>
    <row r="231" spans="2:4" x14ac:dyDescent="0.3">
      <c r="B231" s="5">
        <v>44663</v>
      </c>
      <c r="C231">
        <v>214.14</v>
      </c>
      <c r="D231" s="7">
        <f t="shared" si="5"/>
        <v>211.77500000000003</v>
      </c>
    </row>
    <row r="232" spans="2:4" x14ac:dyDescent="0.3">
      <c r="B232" s="5">
        <v>44662</v>
      </c>
      <c r="C232">
        <v>216.46</v>
      </c>
      <c r="D232" s="7">
        <f t="shared" si="5"/>
        <v>211.42000000000002</v>
      </c>
    </row>
    <row r="233" spans="2:4" x14ac:dyDescent="0.3">
      <c r="B233" s="5">
        <v>44659</v>
      </c>
      <c r="C233">
        <v>222.33</v>
      </c>
      <c r="D233" s="7">
        <f t="shared" si="5"/>
        <v>211.239</v>
      </c>
    </row>
    <row r="234" spans="2:4" x14ac:dyDescent="0.3">
      <c r="B234" s="5">
        <v>44658</v>
      </c>
      <c r="C234">
        <v>222.95</v>
      </c>
      <c r="D234" s="7">
        <f t="shared" si="5"/>
        <v>210.84399999999999</v>
      </c>
    </row>
    <row r="235" spans="2:4" x14ac:dyDescent="0.3">
      <c r="B235" s="5">
        <v>44657</v>
      </c>
      <c r="C235">
        <v>223.3</v>
      </c>
      <c r="D235" s="7">
        <f t="shared" si="5"/>
        <v>210.33233333333334</v>
      </c>
    </row>
    <row r="236" spans="2:4" x14ac:dyDescent="0.3">
      <c r="B236" s="5">
        <v>44656</v>
      </c>
      <c r="C236">
        <v>231.84</v>
      </c>
      <c r="D236" s="7">
        <f t="shared" si="5"/>
        <v>209.50399999999999</v>
      </c>
    </row>
    <row r="237" spans="2:4" x14ac:dyDescent="0.3">
      <c r="B237" s="5">
        <v>44655</v>
      </c>
      <c r="C237">
        <v>233.89</v>
      </c>
      <c r="D237" s="7">
        <f t="shared" si="5"/>
        <v>208.512</v>
      </c>
    </row>
    <row r="238" spans="2:4" x14ac:dyDescent="0.3">
      <c r="B238" s="5">
        <v>44652</v>
      </c>
      <c r="C238">
        <v>224.85</v>
      </c>
      <c r="D238" s="7">
        <f t="shared" si="5"/>
        <v>207.58766666666668</v>
      </c>
    </row>
    <row r="239" spans="2:4" x14ac:dyDescent="0.3">
      <c r="B239" s="5">
        <v>44651</v>
      </c>
      <c r="C239">
        <v>222.36</v>
      </c>
      <c r="D239" s="7">
        <f t="shared" si="5"/>
        <v>207.01633333333334</v>
      </c>
    </row>
    <row r="240" spans="2:4" x14ac:dyDescent="0.3">
      <c r="B240" s="5">
        <v>44650</v>
      </c>
      <c r="C240">
        <v>227.85</v>
      </c>
      <c r="D240" s="7">
        <f t="shared" si="5"/>
        <v>206.82233333333332</v>
      </c>
    </row>
    <row r="241" spans="2:4" x14ac:dyDescent="0.3">
      <c r="B241" s="5">
        <v>44649</v>
      </c>
      <c r="C241">
        <v>229.86</v>
      </c>
      <c r="D241" s="7">
        <f t="shared" si="5"/>
        <v>206.59399999999997</v>
      </c>
    </row>
    <row r="242" spans="2:4" x14ac:dyDescent="0.3">
      <c r="B242" s="5">
        <v>44648</v>
      </c>
      <c r="C242">
        <v>223.59</v>
      </c>
      <c r="D242" s="7">
        <f t="shared" si="5"/>
        <v>206.18866666666662</v>
      </c>
    </row>
    <row r="243" spans="2:4" x14ac:dyDescent="0.3">
      <c r="B243" s="5">
        <v>44645</v>
      </c>
      <c r="C243">
        <v>221.82</v>
      </c>
      <c r="D243" s="7">
        <f t="shared" si="5"/>
        <v>206.054</v>
      </c>
    </row>
    <row r="244" spans="2:4" x14ac:dyDescent="0.3">
      <c r="B244" s="5">
        <v>44644</v>
      </c>
      <c r="C244">
        <v>219.57</v>
      </c>
      <c r="D244" s="7">
        <f t="shared" si="5"/>
        <v>206.26233333333329</v>
      </c>
    </row>
    <row r="245" spans="2:4" x14ac:dyDescent="0.3">
      <c r="B245" s="5">
        <v>44643</v>
      </c>
      <c r="C245">
        <v>213.46</v>
      </c>
      <c r="D245" s="7">
        <f t="shared" si="5"/>
        <v>206.67666666666665</v>
      </c>
    </row>
    <row r="246" spans="2:4" x14ac:dyDescent="0.3">
      <c r="B246" s="5">
        <v>44642</v>
      </c>
      <c r="C246">
        <v>216.65</v>
      </c>
      <c r="D246" s="7">
        <f t="shared" si="5"/>
        <v>206.90066666666664</v>
      </c>
    </row>
    <row r="247" spans="2:4" x14ac:dyDescent="0.3">
      <c r="B247" s="5">
        <v>44641</v>
      </c>
      <c r="C247">
        <v>211.49</v>
      </c>
      <c r="D247" s="7">
        <f t="shared" si="5"/>
        <v>207.17599999999999</v>
      </c>
    </row>
    <row r="248" spans="2:4" x14ac:dyDescent="0.3">
      <c r="B248" s="5">
        <v>44638</v>
      </c>
      <c r="C248">
        <v>216.49</v>
      </c>
      <c r="D248" s="7">
        <f t="shared" si="5"/>
        <v>208.02933333333331</v>
      </c>
    </row>
    <row r="249" spans="2:4" x14ac:dyDescent="0.3">
      <c r="B249" s="5">
        <v>44637</v>
      </c>
      <c r="C249">
        <v>207.84</v>
      </c>
      <c r="D249" s="7">
        <f t="shared" si="5"/>
        <v>208.73833333333334</v>
      </c>
    </row>
    <row r="250" spans="2:4" x14ac:dyDescent="0.3">
      <c r="B250" s="5">
        <v>44636</v>
      </c>
      <c r="C250">
        <v>203.63</v>
      </c>
      <c r="D250" s="7">
        <f t="shared" si="5"/>
        <v>212.57699999999997</v>
      </c>
    </row>
    <row r="251" spans="2:4" x14ac:dyDescent="0.3">
      <c r="B251" s="5">
        <v>44635</v>
      </c>
      <c r="C251">
        <v>192.03</v>
      </c>
      <c r="D251" s="7">
        <f t="shared" si="5"/>
        <v>216.42266666666669</v>
      </c>
    </row>
    <row r="252" spans="2:4" x14ac:dyDescent="0.3">
      <c r="B252" s="5">
        <v>44634</v>
      </c>
      <c r="C252">
        <v>186.63</v>
      </c>
      <c r="D252" s="7">
        <f t="shared" si="5"/>
        <v>220.46366666666665</v>
      </c>
    </row>
    <row r="253" spans="2:4" x14ac:dyDescent="0.3">
      <c r="B253" s="5">
        <v>44631</v>
      </c>
      <c r="C253">
        <v>187.61</v>
      </c>
      <c r="D253" s="7">
        <f t="shared" si="5"/>
        <v>224.2996666666667</v>
      </c>
    </row>
    <row r="254" spans="2:4" x14ac:dyDescent="0.3">
      <c r="B254" s="5">
        <v>44630</v>
      </c>
      <c r="C254">
        <v>195.21</v>
      </c>
      <c r="D254" s="7">
        <f t="shared" si="5"/>
        <v>227.86733333333333</v>
      </c>
    </row>
    <row r="255" spans="2:4" x14ac:dyDescent="0.3">
      <c r="B255" s="5">
        <v>44629</v>
      </c>
      <c r="C255">
        <v>198.5</v>
      </c>
      <c r="D255" s="7">
        <f t="shared" si="5"/>
        <v>231.18133333333338</v>
      </c>
    </row>
    <row r="256" spans="2:4" x14ac:dyDescent="0.3">
      <c r="B256" s="5">
        <v>44628</v>
      </c>
      <c r="C256">
        <v>190.29</v>
      </c>
    </row>
    <row r="257" spans="2:3" x14ac:dyDescent="0.3">
      <c r="B257" s="5">
        <v>44627</v>
      </c>
      <c r="C257">
        <v>187.47</v>
      </c>
    </row>
    <row r="258" spans="2:3" x14ac:dyDescent="0.3">
      <c r="B258" s="5">
        <v>44624</v>
      </c>
      <c r="C258">
        <v>200.06</v>
      </c>
    </row>
    <row r="259" spans="2:3" x14ac:dyDescent="0.3">
      <c r="B259" s="5">
        <v>44623</v>
      </c>
      <c r="C259">
        <v>202.97</v>
      </c>
    </row>
    <row r="260" spans="2:3" x14ac:dyDescent="0.3">
      <c r="B260" s="5">
        <v>44622</v>
      </c>
      <c r="C260">
        <v>208.11</v>
      </c>
    </row>
    <row r="261" spans="2:3" x14ac:dyDescent="0.3">
      <c r="B261" s="5">
        <v>44621</v>
      </c>
      <c r="C261">
        <v>203.49</v>
      </c>
    </row>
    <row r="262" spans="2:3" x14ac:dyDescent="0.3">
      <c r="B262" s="5">
        <v>44620</v>
      </c>
      <c r="C262">
        <v>211.03</v>
      </c>
    </row>
    <row r="263" spans="2:3" x14ac:dyDescent="0.3">
      <c r="B263" s="5">
        <v>44617</v>
      </c>
      <c r="C263">
        <v>210.48</v>
      </c>
    </row>
    <row r="264" spans="2:3" x14ac:dyDescent="0.3">
      <c r="B264" s="5">
        <v>44616</v>
      </c>
      <c r="C264">
        <v>207.6</v>
      </c>
    </row>
    <row r="265" spans="2:3" x14ac:dyDescent="0.3">
      <c r="B265" s="5">
        <v>44615</v>
      </c>
      <c r="C265">
        <v>198.45</v>
      </c>
    </row>
    <row r="266" spans="2:3" x14ac:dyDescent="0.3">
      <c r="B266" s="5">
        <v>44614</v>
      </c>
      <c r="C266">
        <v>202.08</v>
      </c>
    </row>
    <row r="267" spans="2:3" x14ac:dyDescent="0.3">
      <c r="B267" s="5">
        <v>44610</v>
      </c>
      <c r="C267">
        <v>206.16</v>
      </c>
    </row>
    <row r="268" spans="2:3" x14ac:dyDescent="0.3">
      <c r="B268" s="5">
        <v>44609</v>
      </c>
      <c r="C268">
        <v>207.71</v>
      </c>
    </row>
    <row r="269" spans="2:3" x14ac:dyDescent="0.3">
      <c r="B269" s="5">
        <v>44608</v>
      </c>
      <c r="C269">
        <v>216.54</v>
      </c>
    </row>
    <row r="270" spans="2:3" x14ac:dyDescent="0.3">
      <c r="B270" s="5">
        <v>44607</v>
      </c>
      <c r="C270">
        <v>221</v>
      </c>
    </row>
    <row r="271" spans="2:3" x14ac:dyDescent="0.3">
      <c r="B271" s="5">
        <v>44606</v>
      </c>
      <c r="C271">
        <v>217.7</v>
      </c>
    </row>
    <row r="272" spans="2:3" x14ac:dyDescent="0.3">
      <c r="B272" s="5">
        <v>44603</v>
      </c>
      <c r="C272">
        <v>219.55</v>
      </c>
    </row>
    <row r="273" spans="2:3" x14ac:dyDescent="0.3">
      <c r="B273" s="5">
        <v>44602</v>
      </c>
      <c r="C273">
        <v>228.07</v>
      </c>
    </row>
    <row r="274" spans="2:3" x14ac:dyDescent="0.3">
      <c r="B274" s="5">
        <v>44601</v>
      </c>
      <c r="C274">
        <v>232</v>
      </c>
    </row>
    <row r="275" spans="2:3" x14ac:dyDescent="0.3">
      <c r="B275" s="5">
        <v>44600</v>
      </c>
      <c r="C275">
        <v>220.18</v>
      </c>
    </row>
    <row r="276" spans="2:3" x14ac:dyDescent="0.3">
      <c r="B276" s="5">
        <v>44599</v>
      </c>
      <c r="C276">
        <v>224.91</v>
      </c>
    </row>
    <row r="277" spans="2:3" x14ac:dyDescent="0.3">
      <c r="B277" s="5">
        <v>44596</v>
      </c>
      <c r="C277">
        <v>237.09</v>
      </c>
    </row>
    <row r="278" spans="2:3" x14ac:dyDescent="0.3">
      <c r="B278" s="5">
        <v>44595</v>
      </c>
      <c r="C278">
        <v>237.76</v>
      </c>
    </row>
    <row r="279" spans="2:3" x14ac:dyDescent="0.3">
      <c r="B279" s="5">
        <v>44594</v>
      </c>
      <c r="C279">
        <v>323</v>
      </c>
    </row>
    <row r="280" spans="2:3" x14ac:dyDescent="0.3">
      <c r="B280" s="5">
        <v>44593</v>
      </c>
      <c r="C280">
        <v>319</v>
      </c>
    </row>
    <row r="281" spans="2:3" x14ac:dyDescent="0.3">
      <c r="B281" s="5">
        <v>44592</v>
      </c>
      <c r="C281">
        <v>313.26</v>
      </c>
    </row>
    <row r="282" spans="2:3" x14ac:dyDescent="0.3">
      <c r="B282" s="5">
        <v>44589</v>
      </c>
      <c r="C282">
        <v>301.70999999999998</v>
      </c>
    </row>
    <row r="283" spans="2:3" x14ac:dyDescent="0.3">
      <c r="B283" s="5">
        <v>44588</v>
      </c>
      <c r="C283">
        <v>294.64</v>
      </c>
    </row>
    <row r="284" spans="2:3" x14ac:dyDescent="0.3">
      <c r="B284" s="5">
        <v>44587</v>
      </c>
      <c r="C284">
        <v>294.63</v>
      </c>
    </row>
  </sheetData>
  <mergeCells count="3">
    <mergeCell ref="B29:C29"/>
    <mergeCell ref="B30:C30"/>
    <mergeCell ref="B31:C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60B9F-20F6-45C3-A9A1-3FB0CE1A5E9F}">
  <dimension ref="A2:I30"/>
  <sheetViews>
    <sheetView workbookViewId="0">
      <selection activeCell="F27" sqref="F27"/>
    </sheetView>
  </sheetViews>
  <sheetFormatPr defaultRowHeight="20.25" x14ac:dyDescent="0.3"/>
  <cols>
    <col min="1" max="1" width="10.83203125" customWidth="1"/>
    <col min="2" max="2" width="10" customWidth="1"/>
    <col min="3" max="3" width="8.58203125" customWidth="1"/>
    <col min="4" max="4" width="8.58203125" style="7" customWidth="1"/>
  </cols>
  <sheetData>
    <row r="2" spans="1:9" ht="27.75" x14ac:dyDescent="0.4">
      <c r="A2" s="1" t="s">
        <v>0</v>
      </c>
      <c r="B2" s="1" t="s">
        <v>1</v>
      </c>
    </row>
    <row r="4" spans="1:9" x14ac:dyDescent="0.3">
      <c r="B4" s="2" t="s">
        <v>20</v>
      </c>
    </row>
    <row r="6" spans="1:9" x14ac:dyDescent="0.3">
      <c r="A6" s="2" t="s">
        <v>13</v>
      </c>
      <c r="B6" s="2" t="s">
        <v>19</v>
      </c>
      <c r="C6" s="2" t="s">
        <v>27</v>
      </c>
    </row>
    <row r="7" spans="1:9" x14ac:dyDescent="0.3">
      <c r="A7" s="5">
        <v>44562</v>
      </c>
      <c r="B7" t="s">
        <v>21</v>
      </c>
      <c r="C7">
        <v>230</v>
      </c>
      <c r="E7" t="s">
        <v>34</v>
      </c>
    </row>
    <row r="8" spans="1:9" x14ac:dyDescent="0.3">
      <c r="A8" s="5">
        <v>44563</v>
      </c>
      <c r="B8" t="s">
        <v>23</v>
      </c>
      <c r="C8">
        <v>452</v>
      </c>
      <c r="E8">
        <f>AVERAGEIF(C7:C30, "&gt;200")</f>
        <v>356.15</v>
      </c>
      <c r="F8" s="3" t="s">
        <v>29</v>
      </c>
    </row>
    <row r="9" spans="1:9" x14ac:dyDescent="0.3">
      <c r="A9" s="5">
        <v>44564</v>
      </c>
      <c r="B9" t="s">
        <v>23</v>
      </c>
      <c r="C9">
        <v>123</v>
      </c>
    </row>
    <row r="10" spans="1:9" x14ac:dyDescent="0.3">
      <c r="A10" s="5">
        <v>44565</v>
      </c>
      <c r="B10" t="s">
        <v>21</v>
      </c>
      <c r="C10">
        <v>296</v>
      </c>
      <c r="E10" t="s">
        <v>28</v>
      </c>
      <c r="I10" s="2" t="s">
        <v>31</v>
      </c>
    </row>
    <row r="11" spans="1:9" x14ac:dyDescent="0.3">
      <c r="A11" s="5">
        <v>44566</v>
      </c>
      <c r="B11" t="s">
        <v>24</v>
      </c>
      <c r="C11">
        <v>534</v>
      </c>
      <c r="E11" s="7">
        <f>AVERAGEIF(B7:B30, "Pears",C7:C30)</f>
        <v>222.5</v>
      </c>
      <c r="F11" s="3" t="s">
        <v>30</v>
      </c>
    </row>
    <row r="12" spans="1:9" x14ac:dyDescent="0.3">
      <c r="A12" s="5">
        <v>44567</v>
      </c>
      <c r="B12" t="s">
        <v>22</v>
      </c>
      <c r="C12">
        <v>231</v>
      </c>
    </row>
    <row r="13" spans="1:9" x14ac:dyDescent="0.3">
      <c r="A13" s="5">
        <v>44568</v>
      </c>
      <c r="B13" t="s">
        <v>24</v>
      </c>
      <c r="C13">
        <v>451</v>
      </c>
      <c r="E13" t="s">
        <v>32</v>
      </c>
      <c r="I13" s="2" t="s">
        <v>33</v>
      </c>
    </row>
    <row r="14" spans="1:9" x14ac:dyDescent="0.3">
      <c r="A14" s="5">
        <v>44569</v>
      </c>
      <c r="B14" t="s">
        <v>26</v>
      </c>
      <c r="C14">
        <v>652</v>
      </c>
      <c r="E14" s="7">
        <f>AVERAGEIF(A10:A33, "&gt;1/20/22",C10:C33)</f>
        <v>344</v>
      </c>
      <c r="F14" s="3" t="s">
        <v>78</v>
      </c>
    </row>
    <row r="15" spans="1:9" x14ac:dyDescent="0.3">
      <c r="A15" s="5">
        <v>44570</v>
      </c>
      <c r="B15" t="s">
        <v>23</v>
      </c>
      <c r="C15">
        <v>340</v>
      </c>
    </row>
    <row r="16" spans="1:9" x14ac:dyDescent="0.3">
      <c r="A16" s="5">
        <v>44571</v>
      </c>
      <c r="B16" t="s">
        <v>25</v>
      </c>
      <c r="C16">
        <v>224</v>
      </c>
      <c r="E16" s="2" t="s">
        <v>11</v>
      </c>
    </row>
    <row r="17" spans="1:5" x14ac:dyDescent="0.3">
      <c r="A17" s="5">
        <v>44572</v>
      </c>
      <c r="B17" t="s">
        <v>21</v>
      </c>
      <c r="C17">
        <v>122</v>
      </c>
      <c r="E17" t="s">
        <v>35</v>
      </c>
    </row>
    <row r="18" spans="1:5" x14ac:dyDescent="0.3">
      <c r="A18" s="5">
        <v>44573</v>
      </c>
      <c r="B18" t="s">
        <v>23</v>
      </c>
      <c r="C18">
        <v>349</v>
      </c>
      <c r="E18" t="s">
        <v>36</v>
      </c>
    </row>
    <row r="19" spans="1:5" x14ac:dyDescent="0.3">
      <c r="A19" s="5">
        <v>44574</v>
      </c>
      <c r="B19" t="s">
        <v>26</v>
      </c>
      <c r="C19">
        <v>288</v>
      </c>
      <c r="E19" t="s">
        <v>37</v>
      </c>
    </row>
    <row r="20" spans="1:5" x14ac:dyDescent="0.3">
      <c r="A20" s="5">
        <v>44575</v>
      </c>
      <c r="B20" t="s">
        <v>22</v>
      </c>
      <c r="C20">
        <v>129</v>
      </c>
    </row>
    <row r="21" spans="1:5" x14ac:dyDescent="0.3">
      <c r="A21" s="5">
        <v>44576</v>
      </c>
      <c r="B21" t="s">
        <v>21</v>
      </c>
      <c r="C21">
        <v>448</v>
      </c>
    </row>
    <row r="22" spans="1:5" x14ac:dyDescent="0.3">
      <c r="A22" s="5">
        <v>44577</v>
      </c>
      <c r="B22" t="s">
        <v>22</v>
      </c>
      <c r="C22">
        <v>294</v>
      </c>
    </row>
    <row r="23" spans="1:5" x14ac:dyDescent="0.3">
      <c r="A23" s="5">
        <v>44578</v>
      </c>
      <c r="B23" t="s">
        <v>26</v>
      </c>
      <c r="C23">
        <v>392</v>
      </c>
    </row>
    <row r="24" spans="1:5" x14ac:dyDescent="0.3">
      <c r="A24" s="5">
        <v>44579</v>
      </c>
      <c r="B24" t="s">
        <v>25</v>
      </c>
      <c r="C24">
        <v>335</v>
      </c>
    </row>
    <row r="25" spans="1:5" x14ac:dyDescent="0.3">
      <c r="A25" s="5">
        <v>44580</v>
      </c>
      <c r="B25" t="s">
        <v>23</v>
      </c>
      <c r="C25">
        <v>104</v>
      </c>
    </row>
    <row r="26" spans="1:5" x14ac:dyDescent="0.3">
      <c r="A26" s="5">
        <v>44581</v>
      </c>
      <c r="B26" t="s">
        <v>21</v>
      </c>
      <c r="C26">
        <v>231</v>
      </c>
    </row>
    <row r="27" spans="1:5" x14ac:dyDescent="0.3">
      <c r="A27" s="5">
        <v>44582</v>
      </c>
      <c r="B27" t="s">
        <v>25</v>
      </c>
      <c r="C27">
        <v>341</v>
      </c>
    </row>
    <row r="28" spans="1:5" x14ac:dyDescent="0.3">
      <c r="A28" s="5">
        <v>44583</v>
      </c>
      <c r="B28" t="s">
        <v>24</v>
      </c>
      <c r="C28">
        <v>560</v>
      </c>
    </row>
    <row r="29" spans="1:5" x14ac:dyDescent="0.3">
      <c r="A29" s="5">
        <v>44584</v>
      </c>
      <c r="B29" t="s">
        <v>22</v>
      </c>
      <c r="C29">
        <v>236</v>
      </c>
    </row>
    <row r="30" spans="1:5" x14ac:dyDescent="0.3">
      <c r="A30" s="5">
        <v>44585</v>
      </c>
      <c r="B30" t="s">
        <v>21</v>
      </c>
      <c r="C30">
        <v>239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292EB-AE6A-440C-B3A8-7956200B5A91}">
  <dimension ref="A2:K32"/>
  <sheetViews>
    <sheetView workbookViewId="0">
      <selection activeCell="I3" sqref="I3"/>
    </sheetView>
  </sheetViews>
  <sheetFormatPr defaultRowHeight="20.25" x14ac:dyDescent="0.3"/>
  <cols>
    <col min="1" max="1" width="10.83203125" customWidth="1"/>
    <col min="2" max="2" width="7.83203125" customWidth="1"/>
    <col min="3" max="3" width="8.58203125" customWidth="1"/>
    <col min="4" max="4" width="8.58203125" style="7" customWidth="1"/>
    <col min="7" max="7" width="11.58203125" customWidth="1"/>
  </cols>
  <sheetData>
    <row r="2" spans="1:11" ht="27.75" x14ac:dyDescent="0.4">
      <c r="A2" s="1" t="s">
        <v>0</v>
      </c>
      <c r="B2" s="1" t="s">
        <v>1</v>
      </c>
    </row>
    <row r="4" spans="1:11" x14ac:dyDescent="0.3">
      <c r="B4" s="2" t="s">
        <v>38</v>
      </c>
    </row>
    <row r="5" spans="1:11" x14ac:dyDescent="0.3">
      <c r="B5" s="2" t="s">
        <v>50</v>
      </c>
    </row>
    <row r="6" spans="1:11" x14ac:dyDescent="0.3">
      <c r="B6" s="2" t="s">
        <v>39</v>
      </c>
    </row>
    <row r="7" spans="1:11" x14ac:dyDescent="0.3">
      <c r="B7" s="2"/>
    </row>
    <row r="8" spans="1:11" x14ac:dyDescent="0.3">
      <c r="A8" s="2" t="s">
        <v>13</v>
      </c>
      <c r="B8" s="10" t="s">
        <v>56</v>
      </c>
      <c r="C8" s="2" t="s">
        <v>19</v>
      </c>
      <c r="D8" s="2" t="s">
        <v>27</v>
      </c>
      <c r="E8" s="7"/>
    </row>
    <row r="9" spans="1:11" x14ac:dyDescent="0.3">
      <c r="A9" s="5">
        <v>44562</v>
      </c>
      <c r="B9">
        <v>100</v>
      </c>
      <c r="C9" t="s">
        <v>21</v>
      </c>
      <c r="D9">
        <v>230</v>
      </c>
      <c r="E9" s="7"/>
      <c r="F9" t="s">
        <v>52</v>
      </c>
    </row>
    <row r="10" spans="1:11" x14ac:dyDescent="0.3">
      <c r="A10" s="5">
        <v>44563</v>
      </c>
      <c r="B10">
        <v>101</v>
      </c>
      <c r="C10" t="s">
        <v>23</v>
      </c>
      <c r="D10">
        <v>452</v>
      </c>
      <c r="E10" s="7"/>
      <c r="F10" t="str">
        <f>VLOOKUP(DATE(2022,1,4),A9:D32,3)</f>
        <v>Onions</v>
      </c>
      <c r="G10" s="3" t="s">
        <v>57</v>
      </c>
    </row>
    <row r="11" spans="1:11" x14ac:dyDescent="0.3">
      <c r="A11" s="5">
        <v>44564</v>
      </c>
      <c r="B11">
        <v>102</v>
      </c>
      <c r="C11" t="s">
        <v>23</v>
      </c>
      <c r="D11">
        <v>123</v>
      </c>
      <c r="E11" s="7"/>
    </row>
    <row r="12" spans="1:11" x14ac:dyDescent="0.3">
      <c r="A12" s="5">
        <v>44565</v>
      </c>
      <c r="B12">
        <v>103</v>
      </c>
      <c r="C12" t="s">
        <v>21</v>
      </c>
      <c r="D12">
        <v>296</v>
      </c>
      <c r="E12" s="7"/>
      <c r="F12" t="s">
        <v>53</v>
      </c>
    </row>
    <row r="13" spans="1:11" x14ac:dyDescent="0.3">
      <c r="A13" s="5">
        <v>44566</v>
      </c>
      <c r="B13">
        <v>104</v>
      </c>
      <c r="C13" t="s">
        <v>24</v>
      </c>
      <c r="D13">
        <v>534</v>
      </c>
      <c r="E13" s="7"/>
      <c r="F13">
        <f>VLOOKUP(DATE(2022,1,4),A9:D32,4)</f>
        <v>296</v>
      </c>
      <c r="G13" s="3" t="s">
        <v>58</v>
      </c>
      <c r="K13" s="2" t="s">
        <v>54</v>
      </c>
    </row>
    <row r="14" spans="1:11" x14ac:dyDescent="0.3">
      <c r="A14" s="5">
        <v>44567</v>
      </c>
      <c r="B14">
        <v>105</v>
      </c>
      <c r="C14" t="s">
        <v>51</v>
      </c>
      <c r="D14">
        <v>231</v>
      </c>
      <c r="E14" s="7"/>
    </row>
    <row r="15" spans="1:11" x14ac:dyDescent="0.3">
      <c r="A15" s="5">
        <v>44568</v>
      </c>
      <c r="B15">
        <v>106</v>
      </c>
      <c r="C15" t="s">
        <v>24</v>
      </c>
      <c r="D15">
        <v>451</v>
      </c>
      <c r="E15" s="7"/>
      <c r="F15" t="s">
        <v>59</v>
      </c>
      <c r="I15">
        <v>109</v>
      </c>
      <c r="K15" s="2" t="s">
        <v>61</v>
      </c>
    </row>
    <row r="16" spans="1:11" x14ac:dyDescent="0.3">
      <c r="A16" s="5">
        <v>44569</v>
      </c>
      <c r="B16">
        <v>107</v>
      </c>
      <c r="C16" t="s">
        <v>26</v>
      </c>
      <c r="D16">
        <v>652</v>
      </c>
      <c r="E16" s="7"/>
      <c r="F16" t="str">
        <f>VLOOKUP(I15,B9:D32,2)</f>
        <v>Beets</v>
      </c>
      <c r="G16" s="3" t="s">
        <v>60</v>
      </c>
    </row>
    <row r="17" spans="1:6" x14ac:dyDescent="0.3">
      <c r="A17" s="5">
        <v>44570</v>
      </c>
      <c r="B17">
        <v>108</v>
      </c>
      <c r="C17" t="s">
        <v>23</v>
      </c>
      <c r="D17">
        <v>340</v>
      </c>
      <c r="E17" s="7"/>
    </row>
    <row r="18" spans="1:6" x14ac:dyDescent="0.3">
      <c r="A18" s="5">
        <v>44571</v>
      </c>
      <c r="B18">
        <v>109</v>
      </c>
      <c r="C18" t="s">
        <v>25</v>
      </c>
      <c r="D18">
        <v>224</v>
      </c>
      <c r="E18" s="7"/>
      <c r="F18" t="s">
        <v>55</v>
      </c>
    </row>
    <row r="19" spans="1:6" x14ac:dyDescent="0.3">
      <c r="A19" s="5">
        <v>44572</v>
      </c>
      <c r="B19">
        <v>110</v>
      </c>
      <c r="C19" t="s">
        <v>21</v>
      </c>
      <c r="D19">
        <v>122</v>
      </c>
      <c r="E19" s="7"/>
    </row>
    <row r="20" spans="1:6" x14ac:dyDescent="0.3">
      <c r="A20" s="5">
        <v>44573</v>
      </c>
      <c r="B20">
        <v>111</v>
      </c>
      <c r="C20" t="s">
        <v>23</v>
      </c>
      <c r="D20">
        <v>349</v>
      </c>
      <c r="E20" s="7"/>
    </row>
    <row r="21" spans="1:6" x14ac:dyDescent="0.3">
      <c r="A21" s="5">
        <v>44574</v>
      </c>
      <c r="B21">
        <v>112</v>
      </c>
      <c r="C21" t="s">
        <v>26</v>
      </c>
      <c r="D21">
        <v>288</v>
      </c>
      <c r="E21" s="7"/>
    </row>
    <row r="22" spans="1:6" x14ac:dyDescent="0.3">
      <c r="A22" s="5">
        <v>44575</v>
      </c>
      <c r="B22">
        <v>113</v>
      </c>
      <c r="C22" t="s">
        <v>22</v>
      </c>
      <c r="D22">
        <v>129</v>
      </c>
      <c r="E22" s="7"/>
    </row>
    <row r="23" spans="1:6" x14ac:dyDescent="0.3">
      <c r="A23" s="5">
        <v>44576</v>
      </c>
      <c r="B23">
        <v>114</v>
      </c>
      <c r="C23" t="s">
        <v>21</v>
      </c>
      <c r="D23">
        <v>448</v>
      </c>
      <c r="E23" s="7"/>
    </row>
    <row r="24" spans="1:6" x14ac:dyDescent="0.3">
      <c r="A24" s="5">
        <v>44577</v>
      </c>
      <c r="B24">
        <v>115</v>
      </c>
      <c r="C24" t="s">
        <v>22</v>
      </c>
      <c r="D24">
        <v>294</v>
      </c>
      <c r="E24" s="7"/>
    </row>
    <row r="25" spans="1:6" x14ac:dyDescent="0.3">
      <c r="A25" s="5">
        <v>44578</v>
      </c>
      <c r="B25">
        <v>116</v>
      </c>
      <c r="C25" t="s">
        <v>26</v>
      </c>
      <c r="D25">
        <v>392</v>
      </c>
      <c r="E25" s="7"/>
    </row>
    <row r="26" spans="1:6" x14ac:dyDescent="0.3">
      <c r="A26" s="5">
        <v>44579</v>
      </c>
      <c r="B26">
        <v>117</v>
      </c>
      <c r="C26" t="s">
        <v>25</v>
      </c>
      <c r="D26">
        <v>335</v>
      </c>
      <c r="E26" s="7"/>
    </row>
    <row r="27" spans="1:6" x14ac:dyDescent="0.3">
      <c r="A27" s="5">
        <v>44580</v>
      </c>
      <c r="B27">
        <v>118</v>
      </c>
      <c r="C27" t="s">
        <v>23</v>
      </c>
      <c r="D27">
        <v>104</v>
      </c>
      <c r="E27" s="7"/>
    </row>
    <row r="28" spans="1:6" x14ac:dyDescent="0.3">
      <c r="A28" s="5">
        <v>44581</v>
      </c>
      <c r="B28">
        <v>119</v>
      </c>
      <c r="C28" t="s">
        <v>21</v>
      </c>
      <c r="D28">
        <v>231</v>
      </c>
      <c r="E28" s="7"/>
    </row>
    <row r="29" spans="1:6" x14ac:dyDescent="0.3">
      <c r="A29" s="5">
        <v>44582</v>
      </c>
      <c r="B29">
        <v>120</v>
      </c>
      <c r="C29" t="s">
        <v>25</v>
      </c>
      <c r="D29">
        <v>341</v>
      </c>
      <c r="E29" s="7"/>
    </row>
    <row r="30" spans="1:6" x14ac:dyDescent="0.3">
      <c r="A30" s="5">
        <v>44583</v>
      </c>
      <c r="B30">
        <v>121</v>
      </c>
      <c r="C30" t="s">
        <v>24</v>
      </c>
      <c r="D30">
        <v>560</v>
      </c>
      <c r="E30" s="7"/>
    </row>
    <row r="31" spans="1:6" x14ac:dyDescent="0.3">
      <c r="A31" s="5">
        <v>44584</v>
      </c>
      <c r="B31">
        <v>122</v>
      </c>
      <c r="C31" t="s">
        <v>22</v>
      </c>
      <c r="D31">
        <v>236</v>
      </c>
      <c r="E31" s="7"/>
    </row>
    <row r="32" spans="1:6" x14ac:dyDescent="0.3">
      <c r="A32" s="5">
        <v>44585</v>
      </c>
      <c r="B32">
        <v>123</v>
      </c>
      <c r="C32" t="s">
        <v>21</v>
      </c>
      <c r="D32">
        <v>239</v>
      </c>
      <c r="E32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553BF-05BE-46C7-800C-1FE2B334B481}">
  <dimension ref="A2:L40"/>
  <sheetViews>
    <sheetView workbookViewId="0">
      <selection activeCell="E7" sqref="E7"/>
    </sheetView>
  </sheetViews>
  <sheetFormatPr defaultRowHeight="20.25" x14ac:dyDescent="0.3"/>
  <cols>
    <col min="1" max="1" width="10.83203125" customWidth="1"/>
    <col min="2" max="2" width="10" customWidth="1"/>
    <col min="3" max="3" width="8.58203125" customWidth="1"/>
    <col min="4" max="4" width="8.58203125" style="7" customWidth="1"/>
    <col min="5" max="5" width="11.25" bestFit="1" customWidth="1"/>
    <col min="12" max="12" width="11.58203125" customWidth="1"/>
  </cols>
  <sheetData>
    <row r="2" spans="1:12" ht="27.75" x14ac:dyDescent="0.4">
      <c r="A2" s="1" t="s">
        <v>0</v>
      </c>
      <c r="B2" s="1" t="s">
        <v>1</v>
      </c>
    </row>
    <row r="4" spans="1:12" x14ac:dyDescent="0.3">
      <c r="B4" s="2" t="s">
        <v>40</v>
      </c>
      <c r="E4" s="2" t="s">
        <v>46</v>
      </c>
    </row>
    <row r="6" spans="1:12" ht="23.25" x14ac:dyDescent="0.3">
      <c r="A6" s="5"/>
      <c r="B6" s="10" t="s">
        <v>43</v>
      </c>
      <c r="C6" s="10" t="s">
        <v>44</v>
      </c>
      <c r="E6" t="s">
        <v>42</v>
      </c>
      <c r="J6" s="10" t="s">
        <v>47</v>
      </c>
      <c r="K6" s="10" t="s">
        <v>49</v>
      </c>
      <c r="L6" s="10" t="s">
        <v>48</v>
      </c>
    </row>
    <row r="7" spans="1:12" x14ac:dyDescent="0.3">
      <c r="A7" s="5"/>
      <c r="B7">
        <v>560</v>
      </c>
      <c r="C7">
        <v>452</v>
      </c>
      <c r="E7" s="9">
        <f>SUMXMY2(B7:B20,C7:C20)</f>
        <v>1059060</v>
      </c>
      <c r="F7" s="3" t="s">
        <v>45</v>
      </c>
      <c r="J7">
        <f>B7-C7</f>
        <v>108</v>
      </c>
      <c r="K7">
        <f>J7^2</f>
        <v>11664</v>
      </c>
      <c r="L7" s="9">
        <f>SUM(K7:K20)</f>
        <v>1059060</v>
      </c>
    </row>
    <row r="8" spans="1:12" x14ac:dyDescent="0.3">
      <c r="A8" s="5"/>
      <c r="B8">
        <v>435</v>
      </c>
      <c r="C8">
        <v>123</v>
      </c>
      <c r="J8">
        <f t="shared" ref="J8:J20" si="0">B8-C8</f>
        <v>312</v>
      </c>
      <c r="K8">
        <f t="shared" ref="K8:K20" si="1">J8^2</f>
        <v>97344</v>
      </c>
    </row>
    <row r="9" spans="1:12" x14ac:dyDescent="0.3">
      <c r="A9" s="5"/>
      <c r="B9">
        <v>789</v>
      </c>
      <c r="C9">
        <v>296</v>
      </c>
      <c r="I9" s="2"/>
      <c r="J9">
        <f t="shared" si="0"/>
        <v>493</v>
      </c>
      <c r="K9">
        <f t="shared" si="1"/>
        <v>243049</v>
      </c>
    </row>
    <row r="10" spans="1:12" x14ac:dyDescent="0.3">
      <c r="A10" s="5"/>
      <c r="B10">
        <v>487</v>
      </c>
      <c r="C10">
        <v>534</v>
      </c>
      <c r="E10" s="7"/>
      <c r="F10" s="3"/>
      <c r="J10">
        <f t="shared" si="0"/>
        <v>-47</v>
      </c>
      <c r="K10">
        <f t="shared" si="1"/>
        <v>2209</v>
      </c>
    </row>
    <row r="11" spans="1:12" x14ac:dyDescent="0.3">
      <c r="A11" s="5"/>
      <c r="B11">
        <v>562</v>
      </c>
      <c r="C11">
        <v>231</v>
      </c>
      <c r="J11">
        <f t="shared" si="0"/>
        <v>331</v>
      </c>
      <c r="K11">
        <f t="shared" si="1"/>
        <v>109561</v>
      </c>
    </row>
    <row r="12" spans="1:12" x14ac:dyDescent="0.3">
      <c r="A12" s="5"/>
      <c r="B12">
        <v>673</v>
      </c>
      <c r="C12">
        <v>451</v>
      </c>
      <c r="I12" s="2"/>
      <c r="J12">
        <f t="shared" si="0"/>
        <v>222</v>
      </c>
      <c r="K12">
        <f t="shared" si="1"/>
        <v>49284</v>
      </c>
    </row>
    <row r="13" spans="1:12" x14ac:dyDescent="0.3">
      <c r="A13" s="5"/>
      <c r="B13">
        <v>234</v>
      </c>
      <c r="C13">
        <v>652</v>
      </c>
      <c r="E13" s="7"/>
      <c r="F13" s="3"/>
      <c r="J13">
        <f t="shared" si="0"/>
        <v>-418</v>
      </c>
      <c r="K13">
        <f t="shared" si="1"/>
        <v>174724</v>
      </c>
    </row>
    <row r="14" spans="1:12" x14ac:dyDescent="0.3">
      <c r="A14" s="5"/>
      <c r="B14">
        <v>562</v>
      </c>
      <c r="C14">
        <v>340</v>
      </c>
      <c r="J14">
        <f t="shared" si="0"/>
        <v>222</v>
      </c>
      <c r="K14">
        <f t="shared" si="1"/>
        <v>49284</v>
      </c>
    </row>
    <row r="15" spans="1:12" x14ac:dyDescent="0.3">
      <c r="A15" s="5"/>
      <c r="B15">
        <v>458</v>
      </c>
      <c r="C15">
        <v>224</v>
      </c>
      <c r="E15" s="2"/>
      <c r="J15">
        <f t="shared" si="0"/>
        <v>234</v>
      </c>
      <c r="K15">
        <f t="shared" si="1"/>
        <v>54756</v>
      </c>
    </row>
    <row r="16" spans="1:12" x14ac:dyDescent="0.3">
      <c r="A16" s="5"/>
      <c r="B16">
        <v>524</v>
      </c>
      <c r="C16">
        <v>122</v>
      </c>
      <c r="J16">
        <f t="shared" si="0"/>
        <v>402</v>
      </c>
      <c r="K16">
        <f t="shared" si="1"/>
        <v>161604</v>
      </c>
    </row>
    <row r="17" spans="1:11" x14ac:dyDescent="0.3">
      <c r="A17" s="5"/>
      <c r="B17">
        <v>643</v>
      </c>
      <c r="C17">
        <v>349</v>
      </c>
      <c r="J17">
        <f t="shared" si="0"/>
        <v>294</v>
      </c>
      <c r="K17">
        <f t="shared" si="1"/>
        <v>86436</v>
      </c>
    </row>
    <row r="18" spans="1:11" x14ac:dyDescent="0.3">
      <c r="A18" s="5"/>
      <c r="B18">
        <v>342</v>
      </c>
      <c r="C18">
        <v>288</v>
      </c>
      <c r="J18">
        <f t="shared" si="0"/>
        <v>54</v>
      </c>
      <c r="K18">
        <f t="shared" si="1"/>
        <v>2916</v>
      </c>
    </row>
    <row r="19" spans="1:11" x14ac:dyDescent="0.3">
      <c r="A19" s="5"/>
      <c r="B19">
        <v>256</v>
      </c>
      <c r="C19">
        <v>129</v>
      </c>
      <c r="J19">
        <f t="shared" si="0"/>
        <v>127</v>
      </c>
      <c r="K19">
        <f t="shared" si="1"/>
        <v>16129</v>
      </c>
    </row>
    <row r="20" spans="1:11" x14ac:dyDescent="0.3">
      <c r="A20" s="5"/>
      <c r="B20">
        <v>458</v>
      </c>
      <c r="C20">
        <v>448</v>
      </c>
      <c r="J20">
        <f t="shared" si="0"/>
        <v>10</v>
      </c>
      <c r="K20">
        <f t="shared" si="1"/>
        <v>100</v>
      </c>
    </row>
    <row r="21" spans="1:11" x14ac:dyDescent="0.3">
      <c r="A21" s="5"/>
    </row>
    <row r="22" spans="1:11" x14ac:dyDescent="0.3">
      <c r="A22" s="5"/>
    </row>
    <row r="23" spans="1:11" x14ac:dyDescent="0.3">
      <c r="A23" s="5"/>
    </row>
    <row r="24" spans="1:11" x14ac:dyDescent="0.3">
      <c r="A24" s="5"/>
    </row>
    <row r="25" spans="1:11" x14ac:dyDescent="0.3">
      <c r="A25" s="5"/>
    </row>
    <row r="26" spans="1:11" x14ac:dyDescent="0.3">
      <c r="A26" s="5"/>
    </row>
    <row r="27" spans="1:11" x14ac:dyDescent="0.3">
      <c r="A27" s="5"/>
    </row>
    <row r="28" spans="1:11" x14ac:dyDescent="0.3">
      <c r="A28" s="5"/>
    </row>
    <row r="29" spans="1:11" x14ac:dyDescent="0.3">
      <c r="A29" s="5"/>
    </row>
    <row r="40" spans="7:7" x14ac:dyDescent="0.3">
      <c r="G40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CC373-0C9B-4B7A-8D07-F80957652BD5}">
  <dimension ref="A2:I18"/>
  <sheetViews>
    <sheetView workbookViewId="0">
      <selection activeCell="L21" sqref="L21"/>
    </sheetView>
  </sheetViews>
  <sheetFormatPr defaultRowHeight="20.25" x14ac:dyDescent="0.3"/>
  <cols>
    <col min="1" max="1" width="10.83203125" customWidth="1"/>
    <col min="2" max="2" width="18.1640625" customWidth="1"/>
    <col min="3" max="3" width="8.58203125" customWidth="1"/>
    <col min="4" max="4" width="8.58203125" style="7" customWidth="1"/>
  </cols>
  <sheetData>
    <row r="2" spans="1:9" ht="27.75" x14ac:dyDescent="0.4">
      <c r="A2" s="1" t="s">
        <v>0</v>
      </c>
      <c r="B2" s="1" t="s">
        <v>1</v>
      </c>
      <c r="C2" s="2"/>
    </row>
    <row r="4" spans="1:9" x14ac:dyDescent="0.3">
      <c r="B4" s="2" t="s">
        <v>62</v>
      </c>
    </row>
    <row r="6" spans="1:9" x14ac:dyDescent="0.3">
      <c r="B6" t="s">
        <v>63</v>
      </c>
    </row>
    <row r="8" spans="1:9" x14ac:dyDescent="0.3">
      <c r="B8" s="2" t="s">
        <v>64</v>
      </c>
      <c r="C8" s="2" t="s">
        <v>65</v>
      </c>
      <c r="E8" t="s">
        <v>71</v>
      </c>
    </row>
    <row r="9" spans="1:9" x14ac:dyDescent="0.3">
      <c r="B9" t="s">
        <v>66</v>
      </c>
      <c r="C9">
        <v>1</v>
      </c>
      <c r="E9" t="s">
        <v>80</v>
      </c>
    </row>
    <row r="10" spans="1:9" x14ac:dyDescent="0.3">
      <c r="B10" t="s">
        <v>67</v>
      </c>
      <c r="C10" s="12">
        <v>10</v>
      </c>
    </row>
    <row r="11" spans="1:9" x14ac:dyDescent="0.3">
      <c r="B11" t="s">
        <v>69</v>
      </c>
      <c r="C11" s="12">
        <v>1</v>
      </c>
    </row>
    <row r="12" spans="1:9" x14ac:dyDescent="0.3">
      <c r="B12" t="s">
        <v>68</v>
      </c>
      <c r="C12" s="12">
        <v>7</v>
      </c>
      <c r="E12" s="10" t="s">
        <v>66</v>
      </c>
      <c r="F12" s="10" t="s">
        <v>14</v>
      </c>
      <c r="G12" s="10" t="s">
        <v>72</v>
      </c>
      <c r="H12" s="10" t="s">
        <v>73</v>
      </c>
      <c r="I12" s="10" t="s">
        <v>70</v>
      </c>
    </row>
    <row r="13" spans="1:9" x14ac:dyDescent="0.3">
      <c r="B13" t="s">
        <v>70</v>
      </c>
      <c r="C13" s="13">
        <f>C9*(C10-(C9-1)*C11)-C9*(C12)</f>
        <v>3</v>
      </c>
      <c r="E13">
        <v>1</v>
      </c>
      <c r="F13" s="11">
        <f>C10</f>
        <v>10</v>
      </c>
      <c r="G13" s="11">
        <f>E13*F13</f>
        <v>10</v>
      </c>
      <c r="H13" s="11">
        <f>E13*$C$12</f>
        <v>7</v>
      </c>
      <c r="I13" s="11">
        <f>G13-H13</f>
        <v>3</v>
      </c>
    </row>
    <row r="14" spans="1:9" x14ac:dyDescent="0.3">
      <c r="E14">
        <v>2</v>
      </c>
      <c r="F14" s="11">
        <f>F13-1</f>
        <v>9</v>
      </c>
      <c r="G14" s="11">
        <f t="shared" ref="G14:G18" si="0">E14*F14</f>
        <v>18</v>
      </c>
      <c r="H14" s="11">
        <f t="shared" ref="H14:H18" si="1">E14*$C$12</f>
        <v>14</v>
      </c>
      <c r="I14" s="11">
        <f t="shared" ref="I14:I18" si="2">G14-H14</f>
        <v>4</v>
      </c>
    </row>
    <row r="15" spans="1:9" x14ac:dyDescent="0.3">
      <c r="E15">
        <v>3</v>
      </c>
      <c r="F15" s="11">
        <f t="shared" ref="F15:F18" si="3">F14-1</f>
        <v>8</v>
      </c>
      <c r="G15" s="11">
        <f t="shared" si="0"/>
        <v>24</v>
      </c>
      <c r="H15" s="11">
        <f t="shared" si="1"/>
        <v>21</v>
      </c>
      <c r="I15" s="11">
        <f t="shared" si="2"/>
        <v>3</v>
      </c>
    </row>
    <row r="16" spans="1:9" x14ac:dyDescent="0.3">
      <c r="E16">
        <v>4</v>
      </c>
      <c r="F16" s="11">
        <f t="shared" si="3"/>
        <v>7</v>
      </c>
      <c r="G16" s="11">
        <f t="shared" si="0"/>
        <v>28</v>
      </c>
      <c r="H16" s="11">
        <f t="shared" si="1"/>
        <v>28</v>
      </c>
      <c r="I16" s="11">
        <f t="shared" si="2"/>
        <v>0</v>
      </c>
    </row>
    <row r="17" spans="5:9" x14ac:dyDescent="0.3">
      <c r="E17">
        <v>5</v>
      </c>
      <c r="F17" s="11">
        <f t="shared" si="3"/>
        <v>6</v>
      </c>
      <c r="G17" s="11">
        <f t="shared" si="0"/>
        <v>30</v>
      </c>
      <c r="H17" s="11">
        <f t="shared" si="1"/>
        <v>35</v>
      </c>
      <c r="I17" s="11">
        <f t="shared" si="2"/>
        <v>-5</v>
      </c>
    </row>
    <row r="18" spans="5:9" x14ac:dyDescent="0.3">
      <c r="E18">
        <v>6</v>
      </c>
      <c r="F18" s="11">
        <f t="shared" si="3"/>
        <v>5</v>
      </c>
      <c r="G18" s="11">
        <f t="shared" si="0"/>
        <v>30</v>
      </c>
      <c r="H18" s="11">
        <f t="shared" si="1"/>
        <v>42</v>
      </c>
      <c r="I18" s="11">
        <f t="shared" si="2"/>
        <v>-12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MovAvg</vt:lpstr>
      <vt:lpstr>AVERAGEIF</vt:lpstr>
      <vt:lpstr>VLOOKUP</vt:lpstr>
      <vt:lpstr>SUMXMY2</vt:lpstr>
      <vt:lpstr>Solver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Schrenk</dc:creator>
  <cp:lastModifiedBy>Larry Schrenk</cp:lastModifiedBy>
  <dcterms:created xsi:type="dcterms:W3CDTF">2023-01-21T19:06:54Z</dcterms:created>
  <dcterms:modified xsi:type="dcterms:W3CDTF">2023-02-02T00:28:25Z</dcterms:modified>
</cp:coreProperties>
</file>